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" yWindow="65416" windowWidth="20736" windowHeight="13404" tabRatio="902" firstSheet="1" activeTab="1"/>
  </bookViews>
  <sheets>
    <sheet name="FY12 - Calendar by Date" sheetId="1" state="hidden" r:id="rId1"/>
    <sheet name="FY12 - Tuition and Costs" sheetId="2" r:id="rId2"/>
    <sheet name="Acronyms &amp; IGCIA Staff  " sheetId="3" state="hidden" r:id="rId3"/>
    <sheet name="Sheet1" sheetId="4" state="hidden" r:id="rId4"/>
    <sheet name="FY12 Calendar by Date (2)" sheetId="5" state="hidden" r:id="rId5"/>
  </sheets>
  <definedNames>
    <definedName name="_xlnm._FilterDatabase" localSheetId="0" hidden="1">'FY12 - Calendar by Date'!$A$1:$P$25</definedName>
    <definedName name="_xlnm._FilterDatabase" localSheetId="4" hidden="1">'FY12 Calendar by Date (2)'!$A$1:$O$25</definedName>
  </definedNames>
  <calcPr fullCalcOnLoad="1"/>
</workbook>
</file>

<file path=xl/sharedStrings.xml><?xml version="1.0" encoding="utf-8"?>
<sst xmlns="http://schemas.openxmlformats.org/spreadsheetml/2006/main" count="487" uniqueCount="165">
  <si>
    <t>Course #</t>
  </si>
  <si>
    <t>FY12 Location</t>
  </si>
  <si>
    <t>FY11 Location</t>
  </si>
  <si>
    <t>Last name of Class Coordinator</t>
  </si>
  <si>
    <t>Current Student Count</t>
  </si>
  <si>
    <t>Min / Max</t>
  </si>
  <si>
    <t>Arrival Date</t>
  </si>
  <si>
    <t>Start</t>
  </si>
  <si>
    <t>Start Date</t>
  </si>
  <si>
    <t>End</t>
  </si>
  <si>
    <t>End Date</t>
  </si>
  <si>
    <t>Depart Date</t>
  </si>
  <si>
    <t>Roster to FLETC or PM</t>
  </si>
  <si>
    <t>Reporting Instructions</t>
  </si>
  <si>
    <t>Survey Date</t>
  </si>
  <si>
    <t>BNCITP-201</t>
  </si>
  <si>
    <t>Glynco, GA</t>
  </si>
  <si>
    <t>Pangallo</t>
  </si>
  <si>
    <t>20/24</t>
  </si>
  <si>
    <t>7:30</t>
  </si>
  <si>
    <t>2:30</t>
  </si>
  <si>
    <t>TTP-201</t>
  </si>
  <si>
    <t>Atlanta, GA</t>
  </si>
  <si>
    <t>Arlington, VA</t>
  </si>
  <si>
    <t>Ray</t>
  </si>
  <si>
    <t>20/36</t>
  </si>
  <si>
    <t>8:00</t>
  </si>
  <si>
    <t>5:00</t>
  </si>
  <si>
    <t>IG_IFA-201</t>
  </si>
  <si>
    <t>Chicago, IL</t>
  </si>
  <si>
    <t>Dallas, TX</t>
  </si>
  <si>
    <t>Anderson</t>
  </si>
  <si>
    <t>22/32</t>
  </si>
  <si>
    <t>HOTP-201</t>
  </si>
  <si>
    <t>Leesburg, VA</t>
  </si>
  <si>
    <t>Bius</t>
  </si>
  <si>
    <t>18/24</t>
  </si>
  <si>
    <t>UCITP-201</t>
  </si>
  <si>
    <t>Newnan, GA</t>
  </si>
  <si>
    <t>4:30</t>
  </si>
  <si>
    <t>IG_ITP-201</t>
  </si>
  <si>
    <t>PRTP-201</t>
  </si>
  <si>
    <t>Shepherdstown, WV</t>
  </si>
  <si>
    <t>22/36</t>
  </si>
  <si>
    <t>AIIGI-201</t>
  </si>
  <si>
    <t xml:space="preserve">Washington, DC </t>
  </si>
  <si>
    <t>1:00</t>
  </si>
  <si>
    <t>TTP-202</t>
  </si>
  <si>
    <t>PCITP-201</t>
  </si>
  <si>
    <t>BNCITP-202</t>
  </si>
  <si>
    <t>PRTP-202</t>
  </si>
  <si>
    <t>22/48</t>
  </si>
  <si>
    <t>AIIGI-202</t>
  </si>
  <si>
    <t>Philadelphia, PA</t>
  </si>
  <si>
    <t>BNCITP-203</t>
  </si>
  <si>
    <t>TTP-203</t>
  </si>
  <si>
    <t>IG_IFA-202</t>
  </si>
  <si>
    <t>HOTP-202</t>
  </si>
  <si>
    <t>Cheltenham, MD</t>
  </si>
  <si>
    <t>UCITP-202</t>
  </si>
  <si>
    <t>PCITP-202</t>
  </si>
  <si>
    <t>IG_ITP-202</t>
  </si>
  <si>
    <t>TTP-204</t>
  </si>
  <si>
    <t>AIIGI-203</t>
  </si>
  <si>
    <t>PRTP-203</t>
  </si>
  <si>
    <t>INSPECTOR GENERAL CRIMINAL INVESTIGATOR ACADEMY</t>
  </si>
  <si>
    <t>FY-12 Tuition Costs</t>
  </si>
  <si>
    <t>Training Location</t>
  </si>
  <si>
    <t>Program Title</t>
  </si>
  <si>
    <t>Rates</t>
  </si>
  <si>
    <t>IGA Tuition</t>
  </si>
  <si>
    <t xml:space="preserve">Per Student TOTAL </t>
  </si>
  <si>
    <t>Days</t>
  </si>
  <si>
    <t>Meals</t>
  </si>
  <si>
    <t>Lodging *</t>
  </si>
  <si>
    <t>Misc.</t>
  </si>
  <si>
    <t>FLETC - GA</t>
  </si>
  <si>
    <t>IG_ITP</t>
  </si>
  <si>
    <r>
      <t>BNCITP</t>
    </r>
    <r>
      <rPr>
        <sz val="10"/>
        <color indexed="10"/>
        <rFont val="Arial"/>
        <family val="2"/>
      </rPr>
      <t xml:space="preserve">   </t>
    </r>
    <r>
      <rPr>
        <sz val="10"/>
        <rFont val="Arial"/>
        <family val="0"/>
      </rPr>
      <t xml:space="preserve">    </t>
    </r>
  </si>
  <si>
    <t>FLETC - MD</t>
  </si>
  <si>
    <t>HOTP</t>
  </si>
  <si>
    <t>per diem</t>
  </si>
  <si>
    <t>Various</t>
  </si>
  <si>
    <t>AIIGI</t>
  </si>
  <si>
    <t>IG_IFA</t>
  </si>
  <si>
    <t xml:space="preserve">PCITP  </t>
  </si>
  <si>
    <t>PRTP</t>
  </si>
  <si>
    <t>TTP</t>
  </si>
  <si>
    <t>UCITP</t>
  </si>
  <si>
    <r>
      <t>* = Federal Law Enforcement Training Center (FLETC), Glynco, Georgia.  * GA Lodg</t>
    </r>
    <r>
      <rPr>
        <sz val="10"/>
        <rFont val="Arial"/>
        <family val="0"/>
      </rPr>
      <t xml:space="preserve">ing rate @ $55.00 per night is an estimated average. </t>
    </r>
    <r>
      <rPr>
        <sz val="10"/>
        <rFont val="Arial"/>
        <family val="0"/>
      </rPr>
      <t xml:space="preserve">   FLETC will charge y</t>
    </r>
    <r>
      <rPr>
        <sz val="10"/>
        <rFont val="Arial"/>
        <family val="0"/>
      </rPr>
      <t>our agency the actual cost which could vary from $18.11 to $125.00 per night.</t>
    </r>
  </si>
  <si>
    <r>
      <t xml:space="preserve">   Federal Law Enforcement Training Center, Cheltenham, MD - </t>
    </r>
    <r>
      <rPr>
        <b/>
        <sz val="10"/>
        <rFont val="Arial"/>
        <family val="2"/>
      </rPr>
      <t xml:space="preserve">does not </t>
    </r>
    <r>
      <rPr>
        <sz val="10"/>
        <rFont val="Arial"/>
        <family val="0"/>
      </rPr>
      <t>offer meals or lodging.</t>
    </r>
  </si>
  <si>
    <r>
      <t xml:space="preserve">   Various Locations - Tuition does not in</t>
    </r>
    <r>
      <rPr>
        <sz val="10"/>
        <rFont val="Arial"/>
        <family val="0"/>
      </rPr>
      <t>cl</t>
    </r>
    <r>
      <rPr>
        <sz val="10"/>
        <rFont val="Arial"/>
        <family val="0"/>
      </rPr>
      <t>ude meals/lodging; the IG Academy will bill for tuition only.</t>
    </r>
  </si>
  <si>
    <t>National Conference Center (NCC)</t>
  </si>
  <si>
    <t>+           NCC Meals &amp; Lodging per Day</t>
  </si>
  <si>
    <t>++            Daily Commuter Fee</t>
  </si>
  <si>
    <t xml:space="preserve">AIIGI </t>
  </si>
  <si>
    <t xml:space="preserve">IG_IFA </t>
  </si>
  <si>
    <t xml:space="preserve">HOTP </t>
  </si>
  <si>
    <t xml:space="preserve"> </t>
  </si>
  <si>
    <r>
      <t xml:space="preserve">+ NCC Meals &amp; Lodging cost per day for students lodging at NCC.  Student responsible for payment to NCC.                                                                                                                                                                                                               ++ Commuter Cost per Day - If student </t>
    </r>
    <r>
      <rPr>
        <b/>
        <sz val="10"/>
        <rFont val="Arial"/>
        <family val="2"/>
      </rPr>
      <t>does not</t>
    </r>
    <r>
      <rPr>
        <sz val="10"/>
        <rFont val="Arial"/>
        <family val="0"/>
      </rPr>
      <t xml:space="preserve"> use lodging at NCC, the IGCIA will bill agency for the tuition plus the daily commuter fee.</t>
    </r>
  </si>
  <si>
    <r>
      <t xml:space="preserve">Course descriptions available online at:  </t>
    </r>
    <r>
      <rPr>
        <u val="single"/>
        <sz val="10"/>
        <color indexed="12"/>
        <rFont val="Arial"/>
        <family val="2"/>
      </rPr>
      <t>http://www.ignet.gov/igcia/schedule.htm</t>
    </r>
  </si>
  <si>
    <t xml:space="preserve">Advanced Interviewing for IG Investigators </t>
  </si>
  <si>
    <t>BNCITP</t>
  </si>
  <si>
    <t>Basic Non-Criminal Investigator Training Program</t>
  </si>
  <si>
    <t>Hotline Operator Training Program</t>
  </si>
  <si>
    <t xml:space="preserve">IG-IFA </t>
  </si>
  <si>
    <t xml:space="preserve">Inspector General Interviewing for Fraud Auditors  </t>
  </si>
  <si>
    <t>IG-ITP</t>
  </si>
  <si>
    <t>Inspector General Investigator Training Program</t>
  </si>
  <si>
    <t>PCITP</t>
  </si>
  <si>
    <t>Public Corruption Investigations Training Program</t>
  </si>
  <si>
    <t>Periodic Refresher Training Program</t>
  </si>
  <si>
    <t>Transitional Training Program</t>
  </si>
  <si>
    <t>Undercover Investigations Training Program</t>
  </si>
  <si>
    <t>Acronym</t>
  </si>
  <si>
    <t>Training Program Title</t>
  </si>
  <si>
    <t>Responsible Program Manager</t>
  </si>
  <si>
    <t xml:space="preserve">Primary  </t>
  </si>
  <si>
    <t>Secondary</t>
  </si>
  <si>
    <t>Mark Anderson</t>
  </si>
  <si>
    <t>Bob Ray</t>
  </si>
  <si>
    <t>Cindy Pangallo</t>
  </si>
  <si>
    <t>Steve Bius</t>
  </si>
  <si>
    <t>IGCIA Staff</t>
  </si>
  <si>
    <t>Title</t>
  </si>
  <si>
    <t>OIG</t>
  </si>
  <si>
    <t>Office Phone</t>
  </si>
  <si>
    <t>Cell Phone</t>
  </si>
  <si>
    <t>email</t>
  </si>
  <si>
    <t>Angela Hrdlicka</t>
  </si>
  <si>
    <t>Executive Director</t>
  </si>
  <si>
    <t>DOI</t>
  </si>
  <si>
    <t>angela.hrdlicka@cigie.gov</t>
  </si>
  <si>
    <t>Program Manager</t>
  </si>
  <si>
    <t>HHS</t>
  </si>
  <si>
    <t>(912) 680-5122</t>
  </si>
  <si>
    <t>cindy.pangallo@cigie.gov</t>
  </si>
  <si>
    <t>EPA</t>
  </si>
  <si>
    <t>bob.ray@cigie.gov</t>
  </si>
  <si>
    <t>DOJ</t>
  </si>
  <si>
    <t>mark.anderson@cigie.gov</t>
  </si>
  <si>
    <t>steve.bius@cigie.gov</t>
  </si>
  <si>
    <t>Tom Ackerman</t>
  </si>
  <si>
    <t>Class Coordinator</t>
  </si>
  <si>
    <t>USDA</t>
  </si>
  <si>
    <t>Sue Wainright</t>
  </si>
  <si>
    <t>Budget Analyst</t>
  </si>
  <si>
    <t>RRB</t>
  </si>
  <si>
    <t>sue.wainright@cigie.gov</t>
  </si>
  <si>
    <t>Gina Owensby</t>
  </si>
  <si>
    <t>Registrar</t>
  </si>
  <si>
    <t>OPM</t>
  </si>
  <si>
    <t>gina.owensby@cigie.gov</t>
  </si>
  <si>
    <t>#</t>
  </si>
  <si>
    <t>12:00</t>
  </si>
  <si>
    <r>
      <t>24/</t>
    </r>
    <r>
      <rPr>
        <sz val="11"/>
        <color indexed="10"/>
        <rFont val="Arial"/>
        <family val="2"/>
      </rPr>
      <t>xx</t>
    </r>
  </si>
  <si>
    <t>4:00</t>
  </si>
  <si>
    <r>
      <t>22/</t>
    </r>
    <r>
      <rPr>
        <sz val="11"/>
        <color indexed="10"/>
        <rFont val="Arial"/>
        <family val="2"/>
      </rPr>
      <t>xx</t>
    </r>
  </si>
  <si>
    <t>22/24</t>
  </si>
  <si>
    <t>TBA</t>
  </si>
  <si>
    <t>20/48</t>
  </si>
  <si>
    <t>E_HOTP-201</t>
  </si>
  <si>
    <t>G-BNCITP-201</t>
  </si>
  <si>
    <t>G-BNCITP-202</t>
  </si>
  <si>
    <t>G-BNCITP-203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</si>
</sst>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;@"/>
    <numFmt numFmtId="166" formatCode="[&lt;=9999999]###\-####;\(###\)\ ###\-####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8"/>
      <name val="Arial Narrow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8"/>
      <color indexed="10"/>
      <name val="Arial"/>
      <family val="2"/>
    </font>
    <font>
      <b/>
      <sz val="9"/>
      <color indexed="10"/>
      <name val="Arial Narrow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b/>
      <sz val="9"/>
      <color rgb="FFFF0000"/>
      <name val="Arial Narrow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 style="thin"/>
      <bottom style="double"/>
    </border>
    <border>
      <left style="medium"/>
      <right style="thin"/>
      <top style="medium"/>
      <bottom/>
    </border>
    <border>
      <left style="medium"/>
      <right style="thin"/>
      <top style="thin"/>
      <bottom style="double"/>
    </border>
    <border>
      <left style="thin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medium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 style="thin"/>
    </border>
    <border>
      <left style="thin"/>
      <right/>
      <top style="thin"/>
      <bottom style="double"/>
    </border>
    <border>
      <left/>
      <right style="thin"/>
      <top style="medium"/>
      <bottom style="thin"/>
    </border>
    <border>
      <left/>
      <right style="thin"/>
      <top style="thin"/>
      <bottom style="double"/>
    </border>
    <border>
      <left/>
      <right style="medium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double"/>
    </border>
    <border>
      <left/>
      <right style="thin"/>
      <top style="medium"/>
      <bottom style="double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11" xfId="0" applyFont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textRotation="90"/>
    </xf>
    <xf numFmtId="0" fontId="7" fillId="0" borderId="10" xfId="0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165" fontId="12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0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textRotation="9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14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horizontal="center" vertical="center"/>
    </xf>
    <xf numFmtId="166" fontId="0" fillId="0" borderId="13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3" fillId="10" borderId="13" xfId="0" applyFont="1" applyFill="1" applyBorder="1" applyAlignment="1">
      <alignment horizontal="center" vertical="center"/>
    </xf>
    <xf numFmtId="0" fontId="3" fillId="1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3" fillId="10" borderId="23" xfId="0" applyFont="1" applyFill="1" applyBorder="1" applyAlignment="1">
      <alignment horizontal="center" vertical="center"/>
    </xf>
    <xf numFmtId="0" fontId="3" fillId="10" borderId="24" xfId="0" applyFont="1" applyFill="1" applyBorder="1" applyAlignment="1">
      <alignment horizontal="center" vertical="center"/>
    </xf>
    <xf numFmtId="0" fontId="3" fillId="10" borderId="2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vertical="center"/>
    </xf>
    <xf numFmtId="0" fontId="8" fillId="4" borderId="10" xfId="0" applyFont="1" applyFill="1" applyBorder="1" applyAlignment="1">
      <alignment vertical="center"/>
    </xf>
    <xf numFmtId="0" fontId="7" fillId="4" borderId="10" xfId="0" applyNumberFormat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165" fontId="7" fillId="4" borderId="10" xfId="0" applyNumberFormat="1" applyFont="1" applyFill="1" applyBorder="1" applyAlignment="1">
      <alignment horizontal="center" vertical="center"/>
    </xf>
    <xf numFmtId="49" fontId="2" fillId="4" borderId="10" xfId="0" applyNumberFormat="1" applyFont="1" applyFill="1" applyBorder="1" applyAlignment="1">
      <alignment horizontal="center" vertical="center" textRotation="90"/>
    </xf>
    <xf numFmtId="165" fontId="12" fillId="4" borderId="10" xfId="0" applyNumberFormat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165" fontId="7" fillId="4" borderId="10" xfId="0" applyNumberFormat="1" applyFont="1" applyFill="1" applyBorder="1" applyAlignment="1">
      <alignment horizontal="center" vertical="center" wrapText="1"/>
    </xf>
    <xf numFmtId="0" fontId="9" fillId="10" borderId="27" xfId="0" applyFont="1" applyFill="1" applyBorder="1" applyAlignment="1">
      <alignment horizontal="center" vertical="center" wrapText="1"/>
    </xf>
    <xf numFmtId="0" fontId="10" fillId="10" borderId="27" xfId="0" applyFont="1" applyFill="1" applyBorder="1" applyAlignment="1">
      <alignment horizontal="center" vertical="center" wrapText="1"/>
    </xf>
    <xf numFmtId="0" fontId="10" fillId="10" borderId="27" xfId="0" applyNumberFormat="1" applyFont="1" applyFill="1" applyBorder="1" applyAlignment="1">
      <alignment horizontal="center" vertical="center" wrapText="1"/>
    </xf>
    <xf numFmtId="165" fontId="9" fillId="10" borderId="27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165" fontId="7" fillId="5" borderId="10" xfId="0" applyNumberFormat="1" applyFont="1" applyFill="1" applyBorder="1" applyAlignment="1">
      <alignment horizontal="center" vertical="center"/>
    </xf>
    <xf numFmtId="0" fontId="9" fillId="10" borderId="2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vertical="center"/>
    </xf>
    <xf numFmtId="0" fontId="57" fillId="4" borderId="10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165" fontId="7" fillId="0" borderId="10" xfId="0" applyNumberFormat="1" applyFont="1" applyFill="1" applyBorder="1" applyAlignment="1">
      <alignment horizontal="center" vertical="center" wrapText="1"/>
    </xf>
    <xf numFmtId="49" fontId="15" fillId="10" borderId="27" xfId="0" applyNumberFormat="1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166" fontId="0" fillId="0" borderId="31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166" fontId="0" fillId="0" borderId="33" xfId="0" applyNumberFormat="1" applyFont="1" applyBorder="1" applyAlignment="1">
      <alignment horizontal="center" vertical="center"/>
    </xf>
    <xf numFmtId="0" fontId="4" fillId="0" borderId="34" xfId="52" applyBorder="1" applyAlignment="1" applyProtection="1">
      <alignment vertical="center"/>
      <protection/>
    </xf>
    <xf numFmtId="0" fontId="0" fillId="0" borderId="31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4" fillId="0" borderId="20" xfId="52" applyBorder="1" applyAlignment="1" applyProtection="1">
      <alignment vertical="center"/>
      <protection/>
    </xf>
    <xf numFmtId="0" fontId="0" fillId="0" borderId="10" xfId="0" applyFont="1" applyBorder="1" applyAlignment="1">
      <alignment horizontal="center" vertical="center"/>
    </xf>
    <xf numFmtId="0" fontId="4" fillId="0" borderId="14" xfId="52" applyBorder="1" applyAlignment="1" applyProtection="1">
      <alignment vertical="center"/>
      <protection/>
    </xf>
    <xf numFmtId="166" fontId="0" fillId="0" borderId="10" xfId="0" applyNumberFormat="1" applyFont="1" applyBorder="1" applyAlignment="1">
      <alignment horizontal="center" vertical="center"/>
    </xf>
    <xf numFmtId="166" fontId="0" fillId="0" borderId="28" xfId="0" applyNumberFormat="1" applyFont="1" applyBorder="1" applyAlignment="1">
      <alignment horizontal="center" vertical="center"/>
    </xf>
    <xf numFmtId="0" fontId="4" fillId="0" borderId="35" xfId="52" applyBorder="1" applyAlignment="1" applyProtection="1">
      <alignment vertical="center"/>
      <protection/>
    </xf>
    <xf numFmtId="166" fontId="0" fillId="0" borderId="31" xfId="0" applyNumberFormat="1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4" fillId="0" borderId="16" xfId="52" applyBorder="1" applyAlignment="1" applyProtection="1">
      <alignment vertical="center"/>
      <protection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0" xfId="0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7" fillId="4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vertical="center"/>
    </xf>
    <xf numFmtId="0" fontId="58" fillId="10" borderId="27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vertical="center"/>
    </xf>
    <xf numFmtId="0" fontId="59" fillId="4" borderId="10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60" fillId="0" borderId="0" xfId="0" applyFont="1" applyAlignment="1">
      <alignment/>
    </xf>
    <xf numFmtId="0" fontId="0" fillId="4" borderId="10" xfId="0" applyFont="1" applyFill="1" applyBorder="1" applyAlignment="1">
      <alignment vertical="center"/>
    </xf>
    <xf numFmtId="0" fontId="7" fillId="4" borderId="10" xfId="0" applyFont="1" applyFill="1" applyBorder="1" applyAlignment="1">
      <alignment horizontal="left" vertical="center" wrapText="1"/>
    </xf>
    <xf numFmtId="0" fontId="59" fillId="4" borderId="10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7" fillId="4" borderId="10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textRotation="90" wrapText="1"/>
    </xf>
    <xf numFmtId="0" fontId="17" fillId="0" borderId="0" xfId="0" applyFont="1" applyBorder="1" applyAlignment="1">
      <alignment textRotation="90"/>
    </xf>
    <xf numFmtId="0" fontId="3" fillId="0" borderId="0" xfId="0" applyFont="1" applyAlignment="1">
      <alignment/>
    </xf>
    <xf numFmtId="0" fontId="3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0" fontId="8" fillId="0" borderId="42" xfId="0" applyFont="1" applyFill="1" applyBorder="1" applyAlignment="1">
      <alignment vertical="center"/>
    </xf>
    <xf numFmtId="0" fontId="7" fillId="0" borderId="42" xfId="0" applyNumberFormat="1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165" fontId="7" fillId="0" borderId="42" xfId="0" applyNumberFormat="1" applyFont="1" applyFill="1" applyBorder="1" applyAlignment="1">
      <alignment horizontal="center" vertical="center"/>
    </xf>
    <xf numFmtId="165" fontId="12" fillId="0" borderId="42" xfId="0" applyNumberFormat="1" applyFont="1" applyFill="1" applyBorder="1" applyAlignment="1">
      <alignment horizontal="center" vertical="center"/>
    </xf>
    <xf numFmtId="165" fontId="7" fillId="5" borderId="43" xfId="0" applyNumberFormat="1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165" fontId="7" fillId="5" borderId="14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0" fontId="57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65" fontId="7" fillId="0" borderId="13" xfId="0" applyNumberFormat="1" applyFont="1" applyFill="1" applyBorder="1" applyAlignment="1">
      <alignment horizontal="center" vertical="center"/>
    </xf>
    <xf numFmtId="165" fontId="7" fillId="0" borderId="13" xfId="0" applyNumberFormat="1" applyFont="1" applyFill="1" applyBorder="1" applyAlignment="1">
      <alignment horizontal="center" vertical="center" wrapText="1"/>
    </xf>
    <xf numFmtId="165" fontId="12" fillId="0" borderId="13" xfId="0" applyNumberFormat="1" applyFont="1" applyFill="1" applyBorder="1" applyAlignment="1">
      <alignment horizontal="center" vertical="center"/>
    </xf>
    <xf numFmtId="165" fontId="7" fillId="5" borderId="16" xfId="0" applyNumberFormat="1" applyFont="1" applyFill="1" applyBorder="1" applyAlignment="1">
      <alignment horizontal="center" vertical="center"/>
    </xf>
    <xf numFmtId="0" fontId="3" fillId="4" borderId="41" xfId="0" applyFont="1" applyFill="1" applyBorder="1" applyAlignment="1">
      <alignment horizontal="center" vertical="center"/>
    </xf>
    <xf numFmtId="0" fontId="7" fillId="4" borderId="42" xfId="0" applyFont="1" applyFill="1" applyBorder="1" applyAlignment="1">
      <alignment vertical="center"/>
    </xf>
    <xf numFmtId="0" fontId="2" fillId="4" borderId="42" xfId="0" applyFont="1" applyFill="1" applyBorder="1" applyAlignment="1">
      <alignment vertical="center"/>
    </xf>
    <xf numFmtId="0" fontId="8" fillId="4" borderId="42" xfId="0" applyFont="1" applyFill="1" applyBorder="1" applyAlignment="1">
      <alignment vertical="center"/>
    </xf>
    <xf numFmtId="0" fontId="7" fillId="4" borderId="42" xfId="0" applyNumberFormat="1" applyFont="1" applyFill="1" applyBorder="1" applyAlignment="1">
      <alignment horizontal="center" vertical="center"/>
    </xf>
    <xf numFmtId="0" fontId="7" fillId="4" borderId="42" xfId="0" applyFont="1" applyFill="1" applyBorder="1" applyAlignment="1">
      <alignment horizontal="center" vertical="center"/>
    </xf>
    <xf numFmtId="165" fontId="7" fillId="4" borderId="42" xfId="0" applyNumberFormat="1" applyFont="1" applyFill="1" applyBorder="1" applyAlignment="1">
      <alignment horizontal="center" vertical="center"/>
    </xf>
    <xf numFmtId="165" fontId="12" fillId="4" borderId="4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vertical="center"/>
    </xf>
    <xf numFmtId="0" fontId="57" fillId="4" borderId="13" xfId="0" applyFont="1" applyFill="1" applyBorder="1" applyAlignment="1">
      <alignment vertical="center"/>
    </xf>
    <xf numFmtId="0" fontId="8" fillId="4" borderId="13" xfId="0" applyFont="1" applyFill="1" applyBorder="1" applyAlignment="1">
      <alignment vertical="center"/>
    </xf>
    <xf numFmtId="0" fontId="7" fillId="4" borderId="13" xfId="0" applyNumberFormat="1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165" fontId="7" fillId="4" borderId="13" xfId="0" applyNumberFormat="1" applyFont="1" applyFill="1" applyBorder="1" applyAlignment="1">
      <alignment horizontal="center" vertical="center"/>
    </xf>
    <xf numFmtId="165" fontId="12" fillId="4" borderId="13" xfId="0" applyNumberFormat="1" applyFont="1" applyFill="1" applyBorder="1" applyAlignment="1">
      <alignment horizontal="center" vertical="center"/>
    </xf>
    <xf numFmtId="165" fontId="7" fillId="4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/>
    </xf>
    <xf numFmtId="0" fontId="57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/>
    </xf>
    <xf numFmtId="165" fontId="16" fillId="32" borderId="42" xfId="0" applyNumberFormat="1" applyFont="1" applyFill="1" applyBorder="1" applyAlignment="1">
      <alignment horizontal="center" vertical="center"/>
    </xf>
    <xf numFmtId="165" fontId="16" fillId="32" borderId="10" xfId="0" applyNumberFormat="1" applyFont="1" applyFill="1" applyBorder="1" applyAlignment="1">
      <alignment horizontal="center" vertical="center"/>
    </xf>
    <xf numFmtId="165" fontId="16" fillId="32" borderId="13" xfId="0" applyNumberFormat="1" applyFont="1" applyFill="1" applyBorder="1" applyAlignment="1">
      <alignment horizontal="center" vertical="center"/>
    </xf>
    <xf numFmtId="165" fontId="16" fillId="32" borderId="13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49" fontId="17" fillId="32" borderId="42" xfId="0" applyNumberFormat="1" applyFont="1" applyFill="1" applyBorder="1" applyAlignment="1">
      <alignment horizontal="center" vertical="center"/>
    </xf>
    <xf numFmtId="49" fontId="17" fillId="32" borderId="10" xfId="0" applyNumberFormat="1" applyFont="1" applyFill="1" applyBorder="1" applyAlignment="1">
      <alignment horizontal="center" vertical="center"/>
    </xf>
    <xf numFmtId="49" fontId="17" fillId="32" borderId="13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/>
    </xf>
    <xf numFmtId="49" fontId="2" fillId="4" borderId="10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4" borderId="42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4" borderId="13" xfId="0" applyNumberFormat="1" applyFont="1" applyFill="1" applyBorder="1" applyAlignment="1">
      <alignment horizontal="center" vertical="center"/>
    </xf>
    <xf numFmtId="0" fontId="3" fillId="10" borderId="41" xfId="0" applyFont="1" applyFill="1" applyBorder="1" applyAlignment="1">
      <alignment horizontal="center" vertical="center"/>
    </xf>
    <xf numFmtId="8" fontId="3" fillId="10" borderId="42" xfId="0" applyNumberFormat="1" applyFont="1" applyFill="1" applyBorder="1" applyAlignment="1">
      <alignment horizontal="center" vertical="center"/>
    </xf>
    <xf numFmtId="8" fontId="3" fillId="10" borderId="43" xfId="0" applyNumberFormat="1" applyFont="1" applyFill="1" applyBorder="1" applyAlignment="1">
      <alignment horizontal="center" vertical="center"/>
    </xf>
    <xf numFmtId="0" fontId="3" fillId="10" borderId="30" xfId="0" applyFont="1" applyFill="1" applyBorder="1" applyAlignment="1">
      <alignment horizontal="center" vertical="center"/>
    </xf>
    <xf numFmtId="0" fontId="3" fillId="10" borderId="28" xfId="0" applyFont="1" applyFill="1" applyBorder="1" applyAlignment="1">
      <alignment horizontal="center" vertical="center"/>
    </xf>
    <xf numFmtId="0" fontId="3" fillId="10" borderId="3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8" fontId="0" fillId="0" borderId="31" xfId="0" applyNumberFormat="1" applyFont="1" applyFill="1" applyBorder="1" applyAlignment="1">
      <alignment horizontal="center" vertical="center"/>
    </xf>
    <xf numFmtId="8" fontId="0" fillId="0" borderId="31" xfId="0" applyNumberFormat="1" applyFont="1" applyFill="1" applyBorder="1" applyAlignment="1">
      <alignment horizontal="right" vertical="center"/>
    </xf>
    <xf numFmtId="8" fontId="0" fillId="0" borderId="20" xfId="0" applyNumberFormat="1" applyFont="1" applyFill="1" applyBorder="1" applyAlignment="1">
      <alignment horizontal="right" vertical="center"/>
    </xf>
    <xf numFmtId="0" fontId="0" fillId="4" borderId="12" xfId="0" applyFont="1" applyFill="1" applyBorder="1" applyAlignment="1">
      <alignment vertical="center"/>
    </xf>
    <xf numFmtId="0" fontId="0" fillId="4" borderId="44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8" fontId="0" fillId="4" borderId="10" xfId="0" applyNumberFormat="1" applyFont="1" applyFill="1" applyBorder="1" applyAlignment="1">
      <alignment horizontal="center" vertical="center"/>
    </xf>
    <xf numFmtId="8" fontId="0" fillId="4" borderId="10" xfId="0" applyNumberFormat="1" applyFont="1" applyFill="1" applyBorder="1" applyAlignment="1">
      <alignment horizontal="right" vertical="center"/>
    </xf>
    <xf numFmtId="8" fontId="0" fillId="4" borderId="14" xfId="0" applyNumberFormat="1" applyFont="1" applyFill="1" applyBorder="1" applyAlignment="1">
      <alignment horizontal="right" vertical="center"/>
    </xf>
    <xf numFmtId="0" fontId="0" fillId="0" borderId="44" xfId="0" applyFont="1" applyFill="1" applyBorder="1" applyAlignment="1">
      <alignment horizontal="center" vertical="center"/>
    </xf>
    <xf numFmtId="8" fontId="0" fillId="0" borderId="10" xfId="0" applyNumberFormat="1" applyFont="1" applyFill="1" applyBorder="1" applyAlignment="1">
      <alignment horizontal="center" vertical="center"/>
    </xf>
    <xf numFmtId="8" fontId="0" fillId="0" borderId="10" xfId="0" applyNumberFormat="1" applyFont="1" applyFill="1" applyBorder="1" applyAlignment="1">
      <alignment horizontal="right" vertical="center"/>
    </xf>
    <xf numFmtId="8" fontId="0" fillId="0" borderId="14" xfId="0" applyNumberFormat="1" applyFont="1" applyFill="1" applyBorder="1" applyAlignment="1">
      <alignment horizontal="right" vertical="center"/>
    </xf>
    <xf numFmtId="8" fontId="0" fillId="4" borderId="10" xfId="0" applyNumberForma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8" fontId="0" fillId="0" borderId="10" xfId="0" applyNumberForma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8" fontId="0" fillId="4" borderId="10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8" fontId="0" fillId="0" borderId="10" xfId="0" applyNumberForma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8" fontId="0" fillId="0" borderId="13" xfId="0" applyNumberFormat="1" applyFill="1" applyBorder="1" applyAlignment="1">
      <alignment horizontal="center" vertical="center"/>
    </xf>
    <xf numFmtId="8" fontId="0" fillId="0" borderId="13" xfId="0" applyNumberFormat="1" applyFill="1" applyBorder="1" applyAlignment="1">
      <alignment horizontal="right" vertical="center"/>
    </xf>
    <xf numFmtId="8" fontId="0" fillId="0" borderId="16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49" fontId="3" fillId="10" borderId="32" xfId="0" applyNumberFormat="1" applyFont="1" applyFill="1" applyBorder="1" applyAlignment="1" quotePrefix="1">
      <alignment horizontal="center" vertical="center" wrapText="1"/>
    </xf>
    <xf numFmtId="49" fontId="3" fillId="10" borderId="33" xfId="0" applyNumberFormat="1" applyFont="1" applyFill="1" applyBorder="1" applyAlignment="1">
      <alignment horizontal="center" vertical="center" wrapText="1"/>
    </xf>
    <xf numFmtId="0" fontId="3" fillId="10" borderId="33" xfId="0" applyFont="1" applyFill="1" applyBorder="1" applyAlignment="1">
      <alignment horizontal="center" vertical="center" wrapText="1"/>
    </xf>
    <xf numFmtId="49" fontId="3" fillId="10" borderId="33" xfId="0" applyNumberFormat="1" applyFont="1" applyFill="1" applyBorder="1" applyAlignment="1" quotePrefix="1">
      <alignment horizontal="center" vertical="center" wrapText="1"/>
    </xf>
    <xf numFmtId="0" fontId="3" fillId="10" borderId="3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8" fontId="0" fillId="0" borderId="20" xfId="0" applyNumberFormat="1" applyFont="1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0" fontId="0" fillId="4" borderId="10" xfId="0" applyFont="1" applyFill="1" applyBorder="1" applyAlignment="1">
      <alignment horizontal="center" vertical="center"/>
    </xf>
    <xf numFmtId="8" fontId="0" fillId="4" borderId="14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8" fontId="0" fillId="0" borderId="14" xfId="0" applyNumberFormat="1" applyFont="1" applyFill="1" applyBorder="1" applyAlignment="1">
      <alignment vertical="center"/>
    </xf>
    <xf numFmtId="8" fontId="0" fillId="4" borderId="14" xfId="0" applyNumberFormat="1" applyFill="1" applyBorder="1" applyAlignment="1">
      <alignment vertical="center"/>
    </xf>
    <xf numFmtId="8" fontId="0" fillId="0" borderId="14" xfId="0" applyNumberForma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8" fontId="0" fillId="0" borderId="13" xfId="0" applyNumberFormat="1" applyFont="1" applyFill="1" applyBorder="1" applyAlignment="1">
      <alignment horizontal="center" vertical="center"/>
    </xf>
    <xf numFmtId="8" fontId="0" fillId="0" borderId="16" xfId="0" applyNumberFormat="1" applyFill="1" applyBorder="1" applyAlignment="1">
      <alignment vertical="center"/>
    </xf>
    <xf numFmtId="0" fontId="6" fillId="0" borderId="0" xfId="0" applyFont="1" applyAlignment="1">
      <alignment/>
    </xf>
    <xf numFmtId="0" fontId="19" fillId="0" borderId="10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4" xfId="0" applyBorder="1" applyAlignment="1">
      <alignment vertical="center"/>
    </xf>
    <xf numFmtId="0" fontId="61" fillId="0" borderId="13" xfId="0" applyFont="1" applyFill="1" applyBorder="1" applyAlignment="1">
      <alignment horizontal="center" vertical="center"/>
    </xf>
    <xf numFmtId="0" fontId="61" fillId="4" borderId="13" xfId="0" applyFont="1" applyFill="1" applyBorder="1" applyAlignment="1">
      <alignment horizontal="center" vertical="center"/>
    </xf>
    <xf numFmtId="0" fontId="9" fillId="10" borderId="29" xfId="0" applyFont="1" applyFill="1" applyBorder="1" applyAlignment="1">
      <alignment horizontal="center" vertical="top"/>
    </xf>
    <xf numFmtId="0" fontId="9" fillId="10" borderId="27" xfId="0" applyFont="1" applyFill="1" applyBorder="1" applyAlignment="1">
      <alignment horizontal="center" vertical="top" wrapText="1"/>
    </xf>
    <xf numFmtId="0" fontId="10" fillId="10" borderId="27" xfId="0" applyFont="1" applyFill="1" applyBorder="1" applyAlignment="1">
      <alignment horizontal="center" vertical="top" wrapText="1"/>
    </xf>
    <xf numFmtId="0" fontId="10" fillId="10" borderId="27" xfId="0" applyNumberFormat="1" applyFont="1" applyFill="1" applyBorder="1" applyAlignment="1">
      <alignment horizontal="center" vertical="top" wrapText="1"/>
    </xf>
    <xf numFmtId="165" fontId="9" fillId="10" borderId="27" xfId="0" applyNumberFormat="1" applyFont="1" applyFill="1" applyBorder="1" applyAlignment="1">
      <alignment horizontal="center" vertical="top" wrapText="1"/>
    </xf>
    <xf numFmtId="49" fontId="10" fillId="10" borderId="27" xfId="0" applyNumberFormat="1" applyFont="1" applyFill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9" fillId="0" borderId="10" xfId="0" applyFont="1" applyBorder="1" applyAlignment="1">
      <alignment horizontal="left" vertical="center"/>
    </xf>
    <xf numFmtId="0" fontId="19" fillId="0" borderId="11" xfId="0" applyFont="1" applyBorder="1" applyAlignment="1">
      <alignment vertical="center"/>
    </xf>
    <xf numFmtId="0" fontId="19" fillId="0" borderId="45" xfId="0" applyFont="1" applyBorder="1" applyAlignment="1">
      <alignment vertical="center"/>
    </xf>
    <xf numFmtId="0" fontId="19" fillId="0" borderId="44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33" borderId="11" xfId="0" applyFont="1" applyFill="1" applyBorder="1" applyAlignment="1" quotePrefix="1">
      <alignment horizontal="left" vertical="center" wrapText="1"/>
    </xf>
    <xf numFmtId="0" fontId="0" fillId="33" borderId="45" xfId="0" applyFont="1" applyFill="1" applyBorder="1" applyAlignment="1">
      <alignment horizontal="left" vertical="center" wrapText="1"/>
    </xf>
    <xf numFmtId="0" fontId="0" fillId="33" borderId="44" xfId="0" applyFont="1" applyFill="1" applyBorder="1" applyAlignment="1">
      <alignment horizontal="left" vertical="center" wrapText="1"/>
    </xf>
    <xf numFmtId="0" fontId="0" fillId="13" borderId="11" xfId="0" applyFont="1" applyFill="1" applyBorder="1" applyAlignment="1">
      <alignment vertical="center"/>
    </xf>
    <xf numFmtId="0" fontId="0" fillId="13" borderId="45" xfId="0" applyFont="1" applyFill="1" applyBorder="1" applyAlignment="1">
      <alignment vertical="center"/>
    </xf>
    <xf numFmtId="0" fontId="0" fillId="13" borderId="44" xfId="0" applyFont="1" applyFill="1" applyBorder="1" applyAlignment="1">
      <alignment vertical="center"/>
    </xf>
    <xf numFmtId="0" fontId="0" fillId="32" borderId="11" xfId="0" applyFont="1" applyFill="1" applyBorder="1" applyAlignment="1">
      <alignment horizontal="left" vertical="center"/>
    </xf>
    <xf numFmtId="0" fontId="0" fillId="32" borderId="45" xfId="0" applyFont="1" applyFill="1" applyBorder="1" applyAlignment="1">
      <alignment horizontal="left" vertical="center"/>
    </xf>
    <xf numFmtId="0" fontId="0" fillId="32" borderId="44" xfId="0" applyFont="1" applyFill="1" applyBorder="1" applyAlignment="1">
      <alignment horizontal="left" vertical="center"/>
    </xf>
    <xf numFmtId="0" fontId="0" fillId="4" borderId="46" xfId="0" applyNumberFormat="1" applyFont="1" applyFill="1" applyBorder="1" applyAlignment="1" quotePrefix="1">
      <alignment vertical="center" wrapText="1"/>
    </xf>
    <xf numFmtId="0" fontId="0" fillId="4" borderId="47" xfId="0" applyFont="1" applyFill="1" applyBorder="1" applyAlignment="1">
      <alignment vertical="center" wrapText="1"/>
    </xf>
    <xf numFmtId="0" fontId="0" fillId="4" borderId="48" xfId="0" applyFont="1" applyFill="1" applyBorder="1" applyAlignment="1">
      <alignment vertical="center" wrapText="1"/>
    </xf>
    <xf numFmtId="0" fontId="0" fillId="4" borderId="49" xfId="0" applyFont="1" applyFill="1" applyBorder="1" applyAlignment="1">
      <alignment vertical="center" wrapText="1"/>
    </xf>
    <xf numFmtId="0" fontId="0" fillId="4" borderId="0" xfId="0" applyFont="1" applyFill="1" applyBorder="1" applyAlignment="1">
      <alignment vertical="center" wrapText="1"/>
    </xf>
    <xf numFmtId="0" fontId="0" fillId="4" borderId="50" xfId="0" applyFont="1" applyFill="1" applyBorder="1" applyAlignment="1">
      <alignment vertical="center" wrapText="1"/>
    </xf>
    <xf numFmtId="0" fontId="0" fillId="4" borderId="38" xfId="0" applyFont="1" applyFill="1" applyBorder="1" applyAlignment="1">
      <alignment vertical="center" wrapText="1"/>
    </xf>
    <xf numFmtId="0" fontId="0" fillId="4" borderId="39" xfId="0" applyFont="1" applyFill="1" applyBorder="1" applyAlignment="1">
      <alignment vertical="center" wrapText="1"/>
    </xf>
    <xf numFmtId="0" fontId="0" fillId="4" borderId="19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10" borderId="41" xfId="0" applyFont="1" applyFill="1" applyBorder="1" applyAlignment="1">
      <alignment horizontal="center" vertical="center" wrapText="1"/>
    </xf>
    <xf numFmtId="0" fontId="0" fillId="10" borderId="30" xfId="0" applyFill="1" applyBorder="1" applyAlignment="1">
      <alignment horizontal="center" vertical="center" wrapText="1"/>
    </xf>
    <xf numFmtId="0" fontId="3" fillId="10" borderId="51" xfId="0" applyFont="1" applyFill="1" applyBorder="1" applyAlignment="1">
      <alignment horizontal="center" vertical="center" wrapText="1"/>
    </xf>
    <xf numFmtId="0" fontId="0" fillId="10" borderId="52" xfId="0" applyFill="1" applyBorder="1" applyAlignment="1">
      <alignment horizontal="center" vertical="center" wrapText="1"/>
    </xf>
    <xf numFmtId="0" fontId="3" fillId="10" borderId="53" xfId="0" applyFont="1" applyFill="1" applyBorder="1" applyAlignment="1">
      <alignment horizontal="center" vertical="center" wrapText="1"/>
    </xf>
    <xf numFmtId="0" fontId="0" fillId="10" borderId="54" xfId="0" applyFill="1" applyBorder="1" applyAlignment="1">
      <alignment horizontal="center" vertical="center" wrapText="1"/>
    </xf>
    <xf numFmtId="0" fontId="3" fillId="10" borderId="43" xfId="0" applyFont="1" applyFill="1" applyBorder="1" applyAlignment="1">
      <alignment horizontal="center" vertical="center" wrapText="1"/>
    </xf>
    <xf numFmtId="0" fontId="0" fillId="10" borderId="35" xfId="0" applyFill="1" applyBorder="1" applyAlignment="1">
      <alignment horizontal="center" vertical="center"/>
    </xf>
    <xf numFmtId="0" fontId="3" fillId="10" borderId="51" xfId="0" applyFont="1" applyFill="1" applyBorder="1" applyAlignment="1">
      <alignment horizontal="center" vertical="center"/>
    </xf>
    <xf numFmtId="0" fontId="3" fillId="10" borderId="55" xfId="0" applyFont="1" applyFill="1" applyBorder="1" applyAlignment="1">
      <alignment horizontal="center" vertical="center"/>
    </xf>
    <xf numFmtId="0" fontId="3" fillId="10" borderId="56" xfId="0" applyFont="1" applyFill="1" applyBorder="1" applyAlignment="1">
      <alignment horizontal="center" vertical="center"/>
    </xf>
    <xf numFmtId="0" fontId="3" fillId="10" borderId="57" xfId="0" applyFont="1" applyFill="1" applyBorder="1" applyAlignment="1">
      <alignment horizontal="center" vertical="center"/>
    </xf>
    <xf numFmtId="166" fontId="0" fillId="0" borderId="58" xfId="0" applyNumberFormat="1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166" fontId="0" fillId="0" borderId="11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66" fontId="0" fillId="0" borderId="15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10" borderId="60" xfId="0" applyFont="1" applyFill="1" applyBorder="1" applyAlignment="1">
      <alignment horizontal="center" vertical="center"/>
    </xf>
    <xf numFmtId="0" fontId="0" fillId="10" borderId="61" xfId="0" applyFill="1" applyBorder="1" applyAlignment="1">
      <alignment horizontal="center" vertical="center"/>
    </xf>
    <xf numFmtId="0" fontId="0" fillId="10" borderId="62" xfId="0" applyFill="1" applyBorder="1" applyAlignment="1">
      <alignment horizontal="center" vertical="center"/>
    </xf>
    <xf numFmtId="0" fontId="0" fillId="10" borderId="63" xfId="0" applyFill="1" applyBorder="1" applyAlignment="1">
      <alignment horizontal="center" vertical="center"/>
    </xf>
    <xf numFmtId="0" fontId="0" fillId="10" borderId="64" xfId="0" applyFill="1" applyBorder="1" applyAlignment="1">
      <alignment horizontal="center" vertical="center"/>
    </xf>
    <xf numFmtId="0" fontId="0" fillId="10" borderId="65" xfId="0" applyFill="1" applyBorder="1" applyAlignment="1">
      <alignment horizontal="center" vertical="center"/>
    </xf>
    <xf numFmtId="0" fontId="3" fillId="10" borderId="29" xfId="0" applyFont="1" applyFill="1" applyBorder="1" applyAlignment="1">
      <alignment horizontal="center" vertical="center"/>
    </xf>
    <xf numFmtId="0" fontId="0" fillId="10" borderId="66" xfId="0" applyFill="1" applyBorder="1" applyAlignment="1">
      <alignment horizontal="center" vertical="center"/>
    </xf>
    <xf numFmtId="166" fontId="0" fillId="0" borderId="3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6" fontId="0" fillId="0" borderId="11" xfId="0" applyNumberFormat="1" applyFont="1" applyFill="1" applyBorder="1" applyAlignment="1">
      <alignment horizontal="center" vertical="center"/>
    </xf>
    <xf numFmtId="166" fontId="0" fillId="0" borderId="52" xfId="0" applyNumberFormat="1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66" fontId="0" fillId="0" borderId="38" xfId="0" applyNumberFormat="1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gina.owensby@cigie.gov" TargetMode="External" /><Relationship Id="rId2" Type="http://schemas.openxmlformats.org/officeDocument/2006/relationships/hyperlink" Target="mailto:angela.hrdlicka@cigie.gov" TargetMode="External" /><Relationship Id="rId3" Type="http://schemas.openxmlformats.org/officeDocument/2006/relationships/hyperlink" Target="mailto:cindy.pangallo@cigie.gov" TargetMode="External" /><Relationship Id="rId4" Type="http://schemas.openxmlformats.org/officeDocument/2006/relationships/hyperlink" Target="mailto:bob.ray@cigie.gov" TargetMode="External" /><Relationship Id="rId5" Type="http://schemas.openxmlformats.org/officeDocument/2006/relationships/hyperlink" Target="mailto:mark.anderson@cigie.gov" TargetMode="External" /><Relationship Id="rId6" Type="http://schemas.openxmlformats.org/officeDocument/2006/relationships/hyperlink" Target="mailto:steve.bius@cigie.gov" TargetMode="External" /><Relationship Id="rId7" Type="http://schemas.openxmlformats.org/officeDocument/2006/relationships/hyperlink" Target="mailto:sue.wainright@cigie.gov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P2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K1" activeCellId="1" sqref="I1 K1"/>
    </sheetView>
  </sheetViews>
  <sheetFormatPr defaultColWidth="8.7109375" defaultRowHeight="12.75"/>
  <cols>
    <col min="1" max="1" width="3.7109375" style="0" customWidth="1"/>
    <col min="2" max="2" width="14.7109375" style="0" bestFit="1" customWidth="1"/>
    <col min="3" max="3" width="16.00390625" style="167" bestFit="1" customWidth="1"/>
    <col min="4" max="4" width="14.140625" style="0" hidden="1" customWidth="1"/>
    <col min="5" max="5" width="9.421875" style="0" customWidth="1"/>
    <col min="6" max="6" width="10.00390625" style="0" hidden="1" customWidth="1"/>
    <col min="7" max="7" width="7.421875" style="0" customWidth="1"/>
    <col min="8" max="8" width="12.140625" style="0" customWidth="1"/>
    <col min="9" max="9" width="7.00390625" style="0" bestFit="1" customWidth="1"/>
    <col min="10" max="10" width="9.7109375" style="119" customWidth="1"/>
    <col min="11" max="11" width="7.00390625" style="119" bestFit="1" customWidth="1"/>
    <col min="12" max="12" width="9.7109375" style="119" customWidth="1"/>
    <col min="13" max="13" width="10.421875" style="0" customWidth="1"/>
    <col min="14" max="14" width="9.7109375" style="0" hidden="1" customWidth="1"/>
    <col min="15" max="16" width="9.7109375" style="0" customWidth="1"/>
  </cols>
  <sheetData>
    <row r="1" spans="1:16" s="248" customFormat="1" ht="42" customHeight="1" thickBot="1">
      <c r="A1" s="242"/>
      <c r="B1" s="243" t="s">
        <v>0</v>
      </c>
      <c r="C1" s="243" t="s">
        <v>1</v>
      </c>
      <c r="D1" s="244" t="s">
        <v>2</v>
      </c>
      <c r="E1" s="244" t="s">
        <v>3</v>
      </c>
      <c r="F1" s="245" t="s">
        <v>4</v>
      </c>
      <c r="G1" s="243" t="s">
        <v>5</v>
      </c>
      <c r="H1" s="246" t="s">
        <v>6</v>
      </c>
      <c r="I1" s="247" t="s">
        <v>7</v>
      </c>
      <c r="J1" s="246" t="s">
        <v>8</v>
      </c>
      <c r="K1" s="247" t="s">
        <v>9</v>
      </c>
      <c r="L1" s="246" t="s">
        <v>10</v>
      </c>
      <c r="M1" s="246" t="s">
        <v>11</v>
      </c>
      <c r="N1" s="246" t="s">
        <v>12</v>
      </c>
      <c r="O1" s="246" t="s">
        <v>13</v>
      </c>
      <c r="P1" s="246" t="s">
        <v>14</v>
      </c>
    </row>
    <row r="2" spans="1:16" s="3" customFormat="1" ht="21.75" customHeight="1">
      <c r="A2" s="120">
        <v>1</v>
      </c>
      <c r="B2" s="121" t="s">
        <v>162</v>
      </c>
      <c r="C2" s="121" t="s">
        <v>16</v>
      </c>
      <c r="D2" s="122"/>
      <c r="E2" s="123" t="s">
        <v>17</v>
      </c>
      <c r="F2" s="124"/>
      <c r="G2" s="125" t="s">
        <v>18</v>
      </c>
      <c r="H2" s="126">
        <f aca="true" t="shared" si="0" ref="H2:H24">J2-1</f>
        <v>40840</v>
      </c>
      <c r="I2" s="171" t="s">
        <v>19</v>
      </c>
      <c r="J2" s="163">
        <v>40841</v>
      </c>
      <c r="K2" s="168" t="s">
        <v>20</v>
      </c>
      <c r="L2" s="163">
        <v>40851</v>
      </c>
      <c r="M2" s="126">
        <f>L2+1</f>
        <v>40852</v>
      </c>
      <c r="N2" s="127">
        <f>H2-60</f>
        <v>40780</v>
      </c>
      <c r="O2" s="126">
        <f>H2-40</f>
        <v>40800</v>
      </c>
      <c r="P2" s="128">
        <f>L2+60</f>
        <v>40911</v>
      </c>
    </row>
    <row r="3" spans="1:16" s="14" customFormat="1" ht="21.75" customHeight="1">
      <c r="A3" s="129">
        <v>2</v>
      </c>
      <c r="B3" s="46" t="s">
        <v>21</v>
      </c>
      <c r="C3" s="46" t="s">
        <v>22</v>
      </c>
      <c r="D3" s="66" t="s">
        <v>23</v>
      </c>
      <c r="E3" s="47" t="s">
        <v>24</v>
      </c>
      <c r="F3" s="48"/>
      <c r="G3" s="48" t="s">
        <v>25</v>
      </c>
      <c r="H3" s="50">
        <f t="shared" si="0"/>
        <v>40861</v>
      </c>
      <c r="I3" s="172" t="s">
        <v>26</v>
      </c>
      <c r="J3" s="164">
        <v>40862</v>
      </c>
      <c r="K3" s="169" t="s">
        <v>27</v>
      </c>
      <c r="L3" s="164">
        <v>40864</v>
      </c>
      <c r="M3" s="50">
        <f>L3+1</f>
        <v>40865</v>
      </c>
      <c r="N3" s="52">
        <f>H3-60</f>
        <v>40801</v>
      </c>
      <c r="O3" s="50">
        <f>H3-40</f>
        <v>40821</v>
      </c>
      <c r="P3" s="130">
        <f>L3+30</f>
        <v>40894</v>
      </c>
    </row>
    <row r="4" spans="1:16" s="44" customFormat="1" ht="21.75" customHeight="1" thickBot="1">
      <c r="A4" s="131">
        <v>3</v>
      </c>
      <c r="B4" s="132" t="s">
        <v>28</v>
      </c>
      <c r="C4" s="132" t="s">
        <v>29</v>
      </c>
      <c r="D4" s="133" t="s">
        <v>30</v>
      </c>
      <c r="E4" s="134" t="s">
        <v>31</v>
      </c>
      <c r="F4" s="135"/>
      <c r="G4" s="136" t="s">
        <v>32</v>
      </c>
      <c r="H4" s="137">
        <f t="shared" si="0"/>
        <v>40875</v>
      </c>
      <c r="I4" s="173" t="s">
        <v>26</v>
      </c>
      <c r="J4" s="165">
        <v>40876</v>
      </c>
      <c r="K4" s="170" t="s">
        <v>27</v>
      </c>
      <c r="L4" s="166">
        <v>40878</v>
      </c>
      <c r="M4" s="138">
        <f>L4+1</f>
        <v>40879</v>
      </c>
      <c r="N4" s="139">
        <f aca="true" t="shared" si="1" ref="N4:N24">H4-60</f>
        <v>40815</v>
      </c>
      <c r="O4" s="137">
        <f>H4-40</f>
        <v>40835</v>
      </c>
      <c r="P4" s="140">
        <f>L4+30</f>
        <v>40908</v>
      </c>
    </row>
    <row r="5" spans="1:16" s="3" customFormat="1" ht="21.75" customHeight="1">
      <c r="A5" s="141">
        <v>4</v>
      </c>
      <c r="B5" s="142" t="s">
        <v>33</v>
      </c>
      <c r="C5" s="142" t="s">
        <v>34</v>
      </c>
      <c r="D5" s="143"/>
      <c r="E5" s="144" t="s">
        <v>35</v>
      </c>
      <c r="F5" s="145"/>
      <c r="G5" s="146" t="s">
        <v>36</v>
      </c>
      <c r="H5" s="147">
        <f t="shared" si="0"/>
        <v>40917</v>
      </c>
      <c r="I5" s="174" t="s">
        <v>26</v>
      </c>
      <c r="J5" s="163">
        <v>40918</v>
      </c>
      <c r="K5" s="168" t="s">
        <v>27</v>
      </c>
      <c r="L5" s="163">
        <v>40921</v>
      </c>
      <c r="M5" s="147">
        <v>40922</v>
      </c>
      <c r="N5" s="148">
        <f t="shared" si="1"/>
        <v>40857</v>
      </c>
      <c r="O5" s="147">
        <f>H5-40</f>
        <v>40877</v>
      </c>
      <c r="P5" s="128">
        <f>L5+30</f>
        <v>40951</v>
      </c>
    </row>
    <row r="6" spans="1:16" s="3" customFormat="1" ht="21.75" customHeight="1">
      <c r="A6" s="149">
        <v>5</v>
      </c>
      <c r="B6" s="13" t="s">
        <v>37</v>
      </c>
      <c r="C6" s="13" t="s">
        <v>38</v>
      </c>
      <c r="D6" s="65" t="s">
        <v>38</v>
      </c>
      <c r="E6" s="9" t="s">
        <v>24</v>
      </c>
      <c r="F6" s="8"/>
      <c r="G6" s="8" t="s">
        <v>36</v>
      </c>
      <c r="H6" s="7">
        <f t="shared" si="0"/>
        <v>40930</v>
      </c>
      <c r="I6" s="175" t="s">
        <v>26</v>
      </c>
      <c r="J6" s="164">
        <v>40931</v>
      </c>
      <c r="K6" s="169" t="s">
        <v>39</v>
      </c>
      <c r="L6" s="164">
        <v>40941</v>
      </c>
      <c r="M6" s="7">
        <v>40942</v>
      </c>
      <c r="N6" s="15">
        <f t="shared" si="1"/>
        <v>40870</v>
      </c>
      <c r="O6" s="7">
        <f aca="true" t="shared" si="2" ref="O6:O24">H6-40</f>
        <v>40890</v>
      </c>
      <c r="P6" s="130">
        <f>L6+90</f>
        <v>41031</v>
      </c>
    </row>
    <row r="7" spans="1:16" s="3" customFormat="1" ht="21.75" customHeight="1">
      <c r="A7" s="129">
        <v>6</v>
      </c>
      <c r="B7" s="46" t="s">
        <v>40</v>
      </c>
      <c r="C7" s="46" t="s">
        <v>16</v>
      </c>
      <c r="D7" s="60"/>
      <c r="E7" s="47" t="s">
        <v>17</v>
      </c>
      <c r="F7" s="48"/>
      <c r="G7" s="49" t="s">
        <v>36</v>
      </c>
      <c r="H7" s="50">
        <f t="shared" si="0"/>
        <v>40937</v>
      </c>
      <c r="I7" s="172" t="s">
        <v>19</v>
      </c>
      <c r="J7" s="164">
        <v>40938</v>
      </c>
      <c r="K7" s="169" t="s">
        <v>20</v>
      </c>
      <c r="L7" s="164">
        <v>40956</v>
      </c>
      <c r="M7" s="54">
        <f>L7+1</f>
        <v>40957</v>
      </c>
      <c r="N7" s="52">
        <f t="shared" si="1"/>
        <v>40877</v>
      </c>
      <c r="O7" s="50">
        <f t="shared" si="2"/>
        <v>40897</v>
      </c>
      <c r="P7" s="130">
        <f>L7+90</f>
        <v>41046</v>
      </c>
    </row>
    <row r="8" spans="1:16" s="44" customFormat="1" ht="21.75" customHeight="1">
      <c r="A8" s="149">
        <v>7</v>
      </c>
      <c r="B8" s="13" t="s">
        <v>41</v>
      </c>
      <c r="C8" s="13" t="s">
        <v>22</v>
      </c>
      <c r="D8" s="65" t="s">
        <v>42</v>
      </c>
      <c r="E8" s="9" t="s">
        <v>35</v>
      </c>
      <c r="F8" s="8"/>
      <c r="G8" s="6" t="s">
        <v>43</v>
      </c>
      <c r="H8" s="7">
        <f t="shared" si="0"/>
        <v>40966</v>
      </c>
      <c r="I8" s="175" t="s">
        <v>26</v>
      </c>
      <c r="J8" s="164">
        <v>40967</v>
      </c>
      <c r="K8" s="169" t="s">
        <v>27</v>
      </c>
      <c r="L8" s="164">
        <v>40969</v>
      </c>
      <c r="M8" s="7">
        <f>L8+1</f>
        <v>40970</v>
      </c>
      <c r="N8" s="15">
        <f t="shared" si="1"/>
        <v>40906</v>
      </c>
      <c r="O8" s="7">
        <f t="shared" si="2"/>
        <v>40926</v>
      </c>
      <c r="P8" s="130">
        <f>L8+30</f>
        <v>40999</v>
      </c>
    </row>
    <row r="9" spans="1:16" s="44" customFormat="1" ht="21.75" customHeight="1">
      <c r="A9" s="129">
        <v>8</v>
      </c>
      <c r="B9" s="46" t="s">
        <v>44</v>
      </c>
      <c r="C9" s="46" t="s">
        <v>34</v>
      </c>
      <c r="D9" s="101" t="s">
        <v>45</v>
      </c>
      <c r="E9" s="47" t="s">
        <v>31</v>
      </c>
      <c r="F9" s="48"/>
      <c r="G9" s="49" t="s">
        <v>18</v>
      </c>
      <c r="H9" s="50">
        <f t="shared" si="0"/>
        <v>40972</v>
      </c>
      <c r="I9" s="172" t="s">
        <v>46</v>
      </c>
      <c r="J9" s="164">
        <v>40973</v>
      </c>
      <c r="K9" s="169" t="s">
        <v>27</v>
      </c>
      <c r="L9" s="164">
        <v>40976</v>
      </c>
      <c r="M9" s="50">
        <f>L9+1</f>
        <v>40977</v>
      </c>
      <c r="N9" s="52">
        <f t="shared" si="1"/>
        <v>40912</v>
      </c>
      <c r="O9" s="50">
        <f t="shared" si="2"/>
        <v>40932</v>
      </c>
      <c r="P9" s="130">
        <f>L9+30</f>
        <v>41006</v>
      </c>
    </row>
    <row r="10" spans="1:16" s="44" customFormat="1" ht="21.75" customHeight="1">
      <c r="A10" s="149">
        <v>9</v>
      </c>
      <c r="B10" s="13" t="s">
        <v>47</v>
      </c>
      <c r="C10" s="13" t="s">
        <v>30</v>
      </c>
      <c r="D10" s="65" t="s">
        <v>29</v>
      </c>
      <c r="E10" s="9" t="s">
        <v>24</v>
      </c>
      <c r="F10" s="8"/>
      <c r="G10" s="8" t="s">
        <v>25</v>
      </c>
      <c r="H10" s="7">
        <f t="shared" si="0"/>
        <v>40987</v>
      </c>
      <c r="I10" s="175" t="s">
        <v>26</v>
      </c>
      <c r="J10" s="164">
        <v>40988</v>
      </c>
      <c r="K10" s="169" t="s">
        <v>27</v>
      </c>
      <c r="L10" s="164">
        <v>40990</v>
      </c>
      <c r="M10" s="7">
        <f>L10+1</f>
        <v>40991</v>
      </c>
      <c r="N10" s="15">
        <f t="shared" si="1"/>
        <v>40927</v>
      </c>
      <c r="O10" s="7">
        <f t="shared" si="2"/>
        <v>40947</v>
      </c>
      <c r="P10" s="130">
        <f>L10+30</f>
        <v>41020</v>
      </c>
    </row>
    <row r="11" spans="1:16" s="44" customFormat="1" ht="21.75" customHeight="1" thickBot="1">
      <c r="A11" s="150">
        <v>10</v>
      </c>
      <c r="B11" s="151" t="s">
        <v>48</v>
      </c>
      <c r="C11" s="151" t="s">
        <v>30</v>
      </c>
      <c r="D11" s="152" t="s">
        <v>29</v>
      </c>
      <c r="E11" s="153" t="s">
        <v>35</v>
      </c>
      <c r="F11" s="154"/>
      <c r="G11" s="241" t="s">
        <v>43</v>
      </c>
      <c r="H11" s="156">
        <f t="shared" si="0"/>
        <v>40994</v>
      </c>
      <c r="I11" s="176" t="s">
        <v>26</v>
      </c>
      <c r="J11" s="165">
        <v>40995</v>
      </c>
      <c r="K11" s="170" t="s">
        <v>27</v>
      </c>
      <c r="L11" s="165">
        <v>40998</v>
      </c>
      <c r="M11" s="156">
        <v>40999</v>
      </c>
      <c r="N11" s="157">
        <f t="shared" si="1"/>
        <v>40934</v>
      </c>
      <c r="O11" s="156">
        <f t="shared" si="2"/>
        <v>40954</v>
      </c>
      <c r="P11" s="140">
        <f>L11+60</f>
        <v>41058</v>
      </c>
    </row>
    <row r="12" spans="1:16" s="3" customFormat="1" ht="21.75" customHeight="1">
      <c r="A12" s="120">
        <v>11</v>
      </c>
      <c r="B12" s="121" t="s">
        <v>163</v>
      </c>
      <c r="C12" s="121" t="s">
        <v>16</v>
      </c>
      <c r="D12" s="122"/>
      <c r="E12" s="123" t="s">
        <v>17</v>
      </c>
      <c r="F12" s="124"/>
      <c r="G12" s="125" t="s">
        <v>18</v>
      </c>
      <c r="H12" s="126">
        <f t="shared" si="0"/>
        <v>41022</v>
      </c>
      <c r="I12" s="171" t="s">
        <v>19</v>
      </c>
      <c r="J12" s="163">
        <v>41023</v>
      </c>
      <c r="K12" s="168" t="s">
        <v>20</v>
      </c>
      <c r="L12" s="163">
        <v>41033</v>
      </c>
      <c r="M12" s="126">
        <f aca="true" t="shared" si="3" ref="M12:M17">L12+1</f>
        <v>41034</v>
      </c>
      <c r="N12" s="127">
        <f t="shared" si="1"/>
        <v>40962</v>
      </c>
      <c r="O12" s="126">
        <f t="shared" si="2"/>
        <v>40982</v>
      </c>
      <c r="P12" s="128">
        <f>L12+60</f>
        <v>41093</v>
      </c>
    </row>
    <row r="13" spans="1:16" s="3" customFormat="1" ht="21.75" customHeight="1">
      <c r="A13" s="129">
        <v>12</v>
      </c>
      <c r="B13" s="46" t="s">
        <v>50</v>
      </c>
      <c r="C13" s="46" t="s">
        <v>34</v>
      </c>
      <c r="D13" s="66" t="s">
        <v>30</v>
      </c>
      <c r="E13" s="47" t="s">
        <v>35</v>
      </c>
      <c r="F13" s="48"/>
      <c r="G13" s="49" t="s">
        <v>51</v>
      </c>
      <c r="H13" s="50">
        <f t="shared" si="0"/>
        <v>41029</v>
      </c>
      <c r="I13" s="172" t="s">
        <v>26</v>
      </c>
      <c r="J13" s="164">
        <v>41030</v>
      </c>
      <c r="K13" s="169" t="s">
        <v>27</v>
      </c>
      <c r="L13" s="164">
        <v>41032</v>
      </c>
      <c r="M13" s="50">
        <f t="shared" si="3"/>
        <v>41033</v>
      </c>
      <c r="N13" s="52">
        <f t="shared" si="1"/>
        <v>40969</v>
      </c>
      <c r="O13" s="50">
        <f t="shared" si="2"/>
        <v>40989</v>
      </c>
      <c r="P13" s="130">
        <f>L13+30</f>
        <v>41062</v>
      </c>
    </row>
    <row r="14" spans="1:16" s="3" customFormat="1" ht="21.75" customHeight="1">
      <c r="A14" s="149">
        <v>13</v>
      </c>
      <c r="B14" s="13" t="s">
        <v>52</v>
      </c>
      <c r="C14" s="13" t="s">
        <v>29</v>
      </c>
      <c r="D14" s="65" t="s">
        <v>53</v>
      </c>
      <c r="E14" s="9" t="s">
        <v>31</v>
      </c>
      <c r="F14" s="8"/>
      <c r="G14" s="6" t="s">
        <v>18</v>
      </c>
      <c r="H14" s="7">
        <f t="shared" si="0"/>
        <v>41035</v>
      </c>
      <c r="I14" s="175" t="s">
        <v>46</v>
      </c>
      <c r="J14" s="164">
        <v>41036</v>
      </c>
      <c r="K14" s="169" t="s">
        <v>27</v>
      </c>
      <c r="L14" s="164">
        <v>41039</v>
      </c>
      <c r="M14" s="7">
        <f t="shared" si="3"/>
        <v>41040</v>
      </c>
      <c r="N14" s="15">
        <f t="shared" si="1"/>
        <v>40975</v>
      </c>
      <c r="O14" s="7">
        <f t="shared" si="2"/>
        <v>40995</v>
      </c>
      <c r="P14" s="130">
        <f>L14+30</f>
        <v>41069</v>
      </c>
    </row>
    <row r="15" spans="1:16" s="3" customFormat="1" ht="21.75" customHeight="1">
      <c r="A15" s="129">
        <v>14</v>
      </c>
      <c r="B15" s="46" t="s">
        <v>164</v>
      </c>
      <c r="C15" s="46" t="s">
        <v>16</v>
      </c>
      <c r="D15" s="60"/>
      <c r="E15" s="47" t="s">
        <v>17</v>
      </c>
      <c r="F15" s="48"/>
      <c r="G15" s="49" t="s">
        <v>18</v>
      </c>
      <c r="H15" s="50">
        <f t="shared" si="0"/>
        <v>41064</v>
      </c>
      <c r="I15" s="172" t="s">
        <v>19</v>
      </c>
      <c r="J15" s="164">
        <v>41065</v>
      </c>
      <c r="K15" s="169" t="s">
        <v>20</v>
      </c>
      <c r="L15" s="164">
        <v>41075</v>
      </c>
      <c r="M15" s="50">
        <f t="shared" si="3"/>
        <v>41076</v>
      </c>
      <c r="N15" s="52">
        <f t="shared" si="1"/>
        <v>41004</v>
      </c>
      <c r="O15" s="50">
        <f t="shared" si="2"/>
        <v>41024</v>
      </c>
      <c r="P15" s="130">
        <f>L15+60</f>
        <v>41135</v>
      </c>
    </row>
    <row r="16" spans="1:16" s="3" customFormat="1" ht="21.75" customHeight="1">
      <c r="A16" s="149">
        <v>15</v>
      </c>
      <c r="B16" s="13" t="s">
        <v>55</v>
      </c>
      <c r="C16" s="13" t="s">
        <v>34</v>
      </c>
      <c r="D16" s="65" t="s">
        <v>29</v>
      </c>
      <c r="E16" s="9" t="s">
        <v>24</v>
      </c>
      <c r="F16" s="8"/>
      <c r="G16" s="8" t="s">
        <v>25</v>
      </c>
      <c r="H16" s="7">
        <f t="shared" si="0"/>
        <v>41078</v>
      </c>
      <c r="I16" s="175" t="s">
        <v>26</v>
      </c>
      <c r="J16" s="164">
        <v>41079</v>
      </c>
      <c r="K16" s="169" t="s">
        <v>27</v>
      </c>
      <c r="L16" s="164">
        <v>41081</v>
      </c>
      <c r="M16" s="7">
        <f t="shared" si="3"/>
        <v>41082</v>
      </c>
      <c r="N16" s="15">
        <f t="shared" si="1"/>
        <v>41018</v>
      </c>
      <c r="O16" s="7">
        <f t="shared" si="2"/>
        <v>41038</v>
      </c>
      <c r="P16" s="130">
        <f>L16+30</f>
        <v>41111</v>
      </c>
    </row>
    <row r="17" spans="1:16" s="3" customFormat="1" ht="21.75" customHeight="1" thickBot="1">
      <c r="A17" s="150">
        <v>16</v>
      </c>
      <c r="B17" s="151" t="s">
        <v>56</v>
      </c>
      <c r="C17" s="151" t="s">
        <v>34</v>
      </c>
      <c r="D17" s="152" t="s">
        <v>23</v>
      </c>
      <c r="E17" s="153" t="s">
        <v>31</v>
      </c>
      <c r="F17" s="154"/>
      <c r="G17" s="155" t="s">
        <v>43</v>
      </c>
      <c r="H17" s="156">
        <f t="shared" si="0"/>
        <v>41085</v>
      </c>
      <c r="I17" s="176" t="s">
        <v>26</v>
      </c>
      <c r="J17" s="165">
        <v>41086</v>
      </c>
      <c r="K17" s="170" t="s">
        <v>27</v>
      </c>
      <c r="L17" s="165">
        <v>41088</v>
      </c>
      <c r="M17" s="158">
        <f t="shared" si="3"/>
        <v>41089</v>
      </c>
      <c r="N17" s="157">
        <f t="shared" si="1"/>
        <v>41025</v>
      </c>
      <c r="O17" s="156">
        <f t="shared" si="2"/>
        <v>41045</v>
      </c>
      <c r="P17" s="140">
        <f>L17+30</f>
        <v>41118</v>
      </c>
    </row>
    <row r="18" spans="1:16" s="3" customFormat="1" ht="21.75" customHeight="1">
      <c r="A18" s="120">
        <v>17</v>
      </c>
      <c r="B18" s="121" t="s">
        <v>161</v>
      </c>
      <c r="C18" s="121" t="s">
        <v>58</v>
      </c>
      <c r="D18" s="122"/>
      <c r="E18" s="123" t="s">
        <v>35</v>
      </c>
      <c r="F18" s="124"/>
      <c r="G18" s="125" t="s">
        <v>36</v>
      </c>
      <c r="H18" s="126">
        <f t="shared" si="0"/>
        <v>41106</v>
      </c>
      <c r="I18" s="171" t="s">
        <v>26</v>
      </c>
      <c r="J18" s="163">
        <v>41107</v>
      </c>
      <c r="K18" s="168" t="s">
        <v>27</v>
      </c>
      <c r="L18" s="163">
        <v>41110</v>
      </c>
      <c r="M18" s="126">
        <v>41111</v>
      </c>
      <c r="N18" s="127">
        <f t="shared" si="1"/>
        <v>41046</v>
      </c>
      <c r="O18" s="126">
        <f t="shared" si="2"/>
        <v>41066</v>
      </c>
      <c r="P18" s="128">
        <f>L18+30</f>
        <v>41140</v>
      </c>
    </row>
    <row r="19" spans="1:16" s="3" customFormat="1" ht="21.75" customHeight="1">
      <c r="A19" s="129">
        <v>18</v>
      </c>
      <c r="B19" s="46" t="s">
        <v>59</v>
      </c>
      <c r="C19" s="46" t="s">
        <v>34</v>
      </c>
      <c r="D19" s="66" t="s">
        <v>38</v>
      </c>
      <c r="E19" s="47" t="s">
        <v>24</v>
      </c>
      <c r="F19" s="48"/>
      <c r="G19" s="48" t="s">
        <v>36</v>
      </c>
      <c r="H19" s="50">
        <f t="shared" si="0"/>
        <v>41112</v>
      </c>
      <c r="I19" s="172" t="s">
        <v>26</v>
      </c>
      <c r="J19" s="164">
        <v>41113</v>
      </c>
      <c r="K19" s="169" t="s">
        <v>39</v>
      </c>
      <c r="L19" s="164">
        <v>41123</v>
      </c>
      <c r="M19" s="50">
        <v>41124</v>
      </c>
      <c r="N19" s="52">
        <f t="shared" si="1"/>
        <v>41052</v>
      </c>
      <c r="O19" s="50">
        <f t="shared" si="2"/>
        <v>41072</v>
      </c>
      <c r="P19" s="130">
        <f>L19+90</f>
        <v>41213</v>
      </c>
    </row>
    <row r="20" spans="1:16" s="3" customFormat="1" ht="21.75" customHeight="1">
      <c r="A20" s="149">
        <v>19</v>
      </c>
      <c r="B20" s="13" t="s">
        <v>60</v>
      </c>
      <c r="C20" s="13" t="s">
        <v>34</v>
      </c>
      <c r="D20" s="65" t="s">
        <v>53</v>
      </c>
      <c r="E20" s="9" t="s">
        <v>35</v>
      </c>
      <c r="F20" s="8"/>
      <c r="G20" s="6" t="s">
        <v>43</v>
      </c>
      <c r="H20" s="7">
        <f t="shared" si="0"/>
        <v>41127</v>
      </c>
      <c r="I20" s="175" t="s">
        <v>26</v>
      </c>
      <c r="J20" s="164">
        <v>41128</v>
      </c>
      <c r="K20" s="169" t="s">
        <v>27</v>
      </c>
      <c r="L20" s="164">
        <v>41131</v>
      </c>
      <c r="M20" s="7">
        <v>41132</v>
      </c>
      <c r="N20" s="15">
        <f t="shared" si="1"/>
        <v>41067</v>
      </c>
      <c r="O20" s="7">
        <f t="shared" si="2"/>
        <v>41087</v>
      </c>
      <c r="P20" s="130">
        <f>L20+60</f>
        <v>41191</v>
      </c>
    </row>
    <row r="21" spans="1:16" s="3" customFormat="1" ht="21.75" customHeight="1">
      <c r="A21" s="129">
        <v>20</v>
      </c>
      <c r="B21" s="46" t="s">
        <v>61</v>
      </c>
      <c r="C21" s="46" t="s">
        <v>16</v>
      </c>
      <c r="D21" s="60"/>
      <c r="E21" s="47" t="s">
        <v>17</v>
      </c>
      <c r="F21" s="48"/>
      <c r="G21" s="49" t="s">
        <v>36</v>
      </c>
      <c r="H21" s="50">
        <f t="shared" si="0"/>
        <v>41133</v>
      </c>
      <c r="I21" s="172" t="s">
        <v>19</v>
      </c>
      <c r="J21" s="164">
        <v>41134</v>
      </c>
      <c r="K21" s="169" t="s">
        <v>20</v>
      </c>
      <c r="L21" s="164">
        <v>41152</v>
      </c>
      <c r="M21" s="54">
        <f>L21+1</f>
        <v>41153</v>
      </c>
      <c r="N21" s="52">
        <f t="shared" si="1"/>
        <v>41073</v>
      </c>
      <c r="O21" s="50">
        <f t="shared" si="2"/>
        <v>41093</v>
      </c>
      <c r="P21" s="130">
        <f>L21+90</f>
        <v>41242</v>
      </c>
    </row>
    <row r="22" spans="1:16" s="3" customFormat="1" ht="21.75" customHeight="1">
      <c r="A22" s="149">
        <v>21</v>
      </c>
      <c r="B22" s="13" t="s">
        <v>62</v>
      </c>
      <c r="C22" s="13" t="s">
        <v>29</v>
      </c>
      <c r="D22" s="65" t="s">
        <v>29</v>
      </c>
      <c r="E22" s="9" t="s">
        <v>24</v>
      </c>
      <c r="F22" s="8"/>
      <c r="G22" s="8" t="s">
        <v>25</v>
      </c>
      <c r="H22" s="7">
        <f t="shared" si="0"/>
        <v>41162</v>
      </c>
      <c r="I22" s="175" t="s">
        <v>26</v>
      </c>
      <c r="J22" s="164">
        <v>41163</v>
      </c>
      <c r="K22" s="169" t="s">
        <v>27</v>
      </c>
      <c r="L22" s="164">
        <v>41165</v>
      </c>
      <c r="M22" s="7">
        <f>L22+1</f>
        <v>41166</v>
      </c>
      <c r="N22" s="15">
        <f t="shared" si="1"/>
        <v>41102</v>
      </c>
      <c r="O22" s="7">
        <f t="shared" si="2"/>
        <v>41122</v>
      </c>
      <c r="P22" s="130">
        <f>L22+30</f>
        <v>41195</v>
      </c>
    </row>
    <row r="23" spans="1:16" s="102" customFormat="1" ht="21.75" customHeight="1">
      <c r="A23" s="129">
        <v>22</v>
      </c>
      <c r="B23" s="46" t="s">
        <v>63</v>
      </c>
      <c r="C23" s="46" t="s">
        <v>30</v>
      </c>
      <c r="D23" s="66" t="s">
        <v>30</v>
      </c>
      <c r="E23" s="47" t="s">
        <v>31</v>
      </c>
      <c r="F23" s="48"/>
      <c r="G23" s="49" t="s">
        <v>18</v>
      </c>
      <c r="H23" s="50">
        <f t="shared" si="0"/>
        <v>41168</v>
      </c>
      <c r="I23" s="172" t="s">
        <v>46</v>
      </c>
      <c r="J23" s="164">
        <v>41169</v>
      </c>
      <c r="K23" s="169" t="s">
        <v>27</v>
      </c>
      <c r="L23" s="164">
        <v>41172</v>
      </c>
      <c r="M23" s="50">
        <f>L23+1</f>
        <v>41173</v>
      </c>
      <c r="N23" s="52">
        <f t="shared" si="1"/>
        <v>41108</v>
      </c>
      <c r="O23" s="50">
        <f t="shared" si="2"/>
        <v>41128</v>
      </c>
      <c r="P23" s="130">
        <f>L23+30</f>
        <v>41202</v>
      </c>
    </row>
    <row r="24" spans="1:16" s="3" customFormat="1" ht="21.75" customHeight="1" thickBot="1">
      <c r="A24" s="131">
        <v>23</v>
      </c>
      <c r="B24" s="159" t="s">
        <v>64</v>
      </c>
      <c r="C24" s="159" t="s">
        <v>29</v>
      </c>
      <c r="D24" s="160" t="s">
        <v>29</v>
      </c>
      <c r="E24" s="161" t="s">
        <v>35</v>
      </c>
      <c r="F24" s="162"/>
      <c r="G24" s="240" t="s">
        <v>43</v>
      </c>
      <c r="H24" s="137">
        <f t="shared" si="0"/>
        <v>41176</v>
      </c>
      <c r="I24" s="173" t="s">
        <v>26</v>
      </c>
      <c r="J24" s="165">
        <v>41177</v>
      </c>
      <c r="K24" s="170" t="s">
        <v>27</v>
      </c>
      <c r="L24" s="165">
        <v>41179</v>
      </c>
      <c r="M24" s="137">
        <f>L24+1</f>
        <v>41180</v>
      </c>
      <c r="N24" s="139">
        <f t="shared" si="1"/>
        <v>41116</v>
      </c>
      <c r="O24" s="137">
        <f t="shared" si="2"/>
        <v>41136</v>
      </c>
      <c r="P24" s="140">
        <f>L24+30</f>
        <v>41209</v>
      </c>
    </row>
    <row r="25" spans="1:16" ht="14.25" thickBot="1">
      <c r="A25" s="63"/>
      <c r="B25" s="19"/>
      <c r="C25" s="110"/>
      <c r="D25" s="67"/>
      <c r="E25" s="20"/>
      <c r="F25" s="45">
        <f>SUM(F2:F24)</f>
        <v>0</v>
      </c>
      <c r="G25" s="23"/>
      <c r="H25" s="1"/>
      <c r="I25" s="21"/>
      <c r="J25" s="16"/>
      <c r="K25" s="118"/>
      <c r="L25" s="16"/>
      <c r="M25" s="23"/>
      <c r="N25" s="22"/>
      <c r="O25" s="24"/>
      <c r="P25" s="24"/>
    </row>
  </sheetData>
  <sheetProtection/>
  <autoFilter ref="A1:P25"/>
  <printOptions/>
  <pageMargins left="0.17" right="0.17" top="0.56" bottom="0.41" header="0.19" footer="0.17"/>
  <pageSetup horizontalDpi="600" verticalDpi="600" orientation="landscape" r:id="rId1"/>
  <headerFooter>
    <oddHeader>&amp;LUpdated: 8/2/11 by ANH&amp;C&amp;"Arial,Bold"&amp;12IGCIA - &amp;A</oddHeader>
    <oddFooter>&amp;LPOC for Update: G Owensby, 912-267-3008&amp;RPrinted: &amp;D &amp;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H4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N13" sqref="N13"/>
    </sheetView>
  </sheetViews>
  <sheetFormatPr defaultColWidth="8.7109375" defaultRowHeight="12.75"/>
  <cols>
    <col min="1" max="2" width="12.140625" style="0" customWidth="1"/>
    <col min="3" max="3" width="7.7109375" style="0" customWidth="1"/>
    <col min="4" max="4" width="11.421875" style="0" customWidth="1"/>
    <col min="5" max="5" width="13.140625" style="0" customWidth="1"/>
    <col min="6" max="6" width="14.00390625" style="0" customWidth="1"/>
    <col min="7" max="7" width="13.00390625" style="0" customWidth="1"/>
    <col min="8" max="8" width="15.421875" style="0" customWidth="1"/>
  </cols>
  <sheetData>
    <row r="1" spans="1:8" ht="15">
      <c r="A1" s="273" t="s">
        <v>65</v>
      </c>
      <c r="B1" s="273"/>
      <c r="C1" s="273"/>
      <c r="D1" s="273"/>
      <c r="E1" s="273"/>
      <c r="F1" s="273"/>
      <c r="G1" s="273"/>
      <c r="H1" s="273"/>
    </row>
    <row r="2" spans="1:8" ht="15">
      <c r="A2" s="273" t="s">
        <v>66</v>
      </c>
      <c r="B2" s="273"/>
      <c r="C2" s="273"/>
      <c r="D2" s="273"/>
      <c r="E2" s="273"/>
      <c r="F2" s="273"/>
      <c r="G2" s="273"/>
      <c r="H2" s="273"/>
    </row>
    <row r="3" spans="1:8" ht="13.5" thickBot="1">
      <c r="A3" s="274">
        <v>40877</v>
      </c>
      <c r="B3" s="275"/>
      <c r="C3" s="275"/>
      <c r="D3" s="275"/>
      <c r="E3" s="275"/>
      <c r="F3" s="275"/>
      <c r="G3" s="275"/>
      <c r="H3" s="275"/>
    </row>
    <row r="4" spans="1:8" s="5" customFormat="1" ht="12.75">
      <c r="A4" s="276" t="s">
        <v>67</v>
      </c>
      <c r="B4" s="278" t="s">
        <v>68</v>
      </c>
      <c r="C4" s="177" t="s">
        <v>69</v>
      </c>
      <c r="D4" s="178">
        <v>19.28</v>
      </c>
      <c r="E4" s="178">
        <v>55</v>
      </c>
      <c r="F4" s="179">
        <v>49.95</v>
      </c>
      <c r="G4" s="280" t="s">
        <v>70</v>
      </c>
      <c r="H4" s="282" t="s">
        <v>71</v>
      </c>
    </row>
    <row r="5" spans="1:8" s="5" customFormat="1" ht="27" customHeight="1" thickBot="1">
      <c r="A5" s="277"/>
      <c r="B5" s="279"/>
      <c r="C5" s="180" t="s">
        <v>72</v>
      </c>
      <c r="D5" s="181" t="s">
        <v>73</v>
      </c>
      <c r="E5" s="181" t="s">
        <v>74</v>
      </c>
      <c r="F5" s="182" t="s">
        <v>75</v>
      </c>
      <c r="G5" s="281"/>
      <c r="H5" s="283"/>
    </row>
    <row r="6" spans="1:8" s="3" customFormat="1" ht="18" customHeight="1" thickTop="1">
      <c r="A6" s="40" t="s">
        <v>76</v>
      </c>
      <c r="B6" s="183" t="s">
        <v>77</v>
      </c>
      <c r="C6" s="184">
        <v>20</v>
      </c>
      <c r="D6" s="185">
        <f>+C6*D4</f>
        <v>385.6</v>
      </c>
      <c r="E6" s="185">
        <f>+C6*E4</f>
        <v>1100</v>
      </c>
      <c r="F6" s="185">
        <v>0</v>
      </c>
      <c r="G6" s="186">
        <v>1150</v>
      </c>
      <c r="H6" s="187">
        <f>SUM(D6:G6)</f>
        <v>2635.6</v>
      </c>
    </row>
    <row r="7" spans="1:8" s="3" customFormat="1" ht="18" customHeight="1">
      <c r="A7" s="188" t="s">
        <v>76</v>
      </c>
      <c r="B7" s="189" t="s">
        <v>78</v>
      </c>
      <c r="C7" s="190">
        <v>12</v>
      </c>
      <c r="D7" s="191">
        <f>+C7*D4</f>
        <v>231.36</v>
      </c>
      <c r="E7" s="191">
        <f>+C7*E4</f>
        <v>660</v>
      </c>
      <c r="F7" s="191">
        <f>+C7*F4</f>
        <v>599.4000000000001</v>
      </c>
      <c r="G7" s="192">
        <v>1000</v>
      </c>
      <c r="H7" s="193">
        <f>SUM(D7:G7)</f>
        <v>2490.76</v>
      </c>
    </row>
    <row r="8" spans="1:8" s="3" customFormat="1" ht="18" customHeight="1">
      <c r="A8" s="18" t="s">
        <v>79</v>
      </c>
      <c r="B8" s="194" t="s">
        <v>80</v>
      </c>
      <c r="C8" s="70">
        <v>4</v>
      </c>
      <c r="D8" s="195" t="s">
        <v>81</v>
      </c>
      <c r="E8" s="195" t="s">
        <v>81</v>
      </c>
      <c r="F8" s="195">
        <f>+C8*F4</f>
        <v>199.8</v>
      </c>
      <c r="G8" s="196">
        <v>450</v>
      </c>
      <c r="H8" s="197">
        <f>SUM(D8:G8)</f>
        <v>649.8</v>
      </c>
    </row>
    <row r="9" spans="1:8" s="3" customFormat="1" ht="18" customHeight="1">
      <c r="A9" s="188" t="s">
        <v>82</v>
      </c>
      <c r="B9" s="189" t="s">
        <v>83</v>
      </c>
      <c r="C9" s="190">
        <v>3</v>
      </c>
      <c r="D9" s="198" t="s">
        <v>81</v>
      </c>
      <c r="E9" s="198" t="s">
        <v>81</v>
      </c>
      <c r="F9" s="198">
        <v>0</v>
      </c>
      <c r="G9" s="192">
        <v>550</v>
      </c>
      <c r="H9" s="193">
        <f aca="true" t="shared" si="0" ref="H9:H14">SUM(D9:G9)</f>
        <v>550</v>
      </c>
    </row>
    <row r="10" spans="1:8" s="3" customFormat="1" ht="18" customHeight="1">
      <c r="A10" s="18" t="s">
        <v>82</v>
      </c>
      <c r="B10" s="199" t="s">
        <v>84</v>
      </c>
      <c r="C10" s="70">
        <v>3</v>
      </c>
      <c r="D10" s="200" t="s">
        <v>81</v>
      </c>
      <c r="E10" s="200" t="s">
        <v>81</v>
      </c>
      <c r="F10" s="200">
        <v>0</v>
      </c>
      <c r="G10" s="196">
        <v>475</v>
      </c>
      <c r="H10" s="197">
        <f t="shared" si="0"/>
        <v>475</v>
      </c>
    </row>
    <row r="11" spans="1:8" s="3" customFormat="1" ht="18" customHeight="1">
      <c r="A11" s="188" t="s">
        <v>82</v>
      </c>
      <c r="B11" s="189" t="s">
        <v>85</v>
      </c>
      <c r="C11" s="201">
        <v>4</v>
      </c>
      <c r="D11" s="198" t="s">
        <v>81</v>
      </c>
      <c r="E11" s="198" t="s">
        <v>81</v>
      </c>
      <c r="F11" s="198">
        <v>0</v>
      </c>
      <c r="G11" s="202">
        <v>800</v>
      </c>
      <c r="H11" s="193">
        <f t="shared" si="0"/>
        <v>800</v>
      </c>
    </row>
    <row r="12" spans="1:8" s="3" customFormat="1" ht="18" customHeight="1">
      <c r="A12" s="18" t="s">
        <v>82</v>
      </c>
      <c r="B12" s="194" t="s">
        <v>86</v>
      </c>
      <c r="C12" s="203">
        <v>3</v>
      </c>
      <c r="D12" s="200" t="s">
        <v>81</v>
      </c>
      <c r="E12" s="200" t="s">
        <v>81</v>
      </c>
      <c r="F12" s="200">
        <v>0</v>
      </c>
      <c r="G12" s="204">
        <v>625</v>
      </c>
      <c r="H12" s="197">
        <f t="shared" si="0"/>
        <v>625</v>
      </c>
    </row>
    <row r="13" spans="1:8" s="3" customFormat="1" ht="18" customHeight="1">
      <c r="A13" s="188" t="s">
        <v>82</v>
      </c>
      <c r="B13" s="189" t="s">
        <v>87</v>
      </c>
      <c r="C13" s="201">
        <v>3</v>
      </c>
      <c r="D13" s="198" t="s">
        <v>81</v>
      </c>
      <c r="E13" s="198" t="s">
        <v>81</v>
      </c>
      <c r="F13" s="198">
        <v>0</v>
      </c>
      <c r="G13" s="202">
        <v>400</v>
      </c>
      <c r="H13" s="193">
        <f t="shared" si="0"/>
        <v>400</v>
      </c>
    </row>
    <row r="14" spans="1:8" s="3" customFormat="1" ht="18" customHeight="1" thickBot="1">
      <c r="A14" s="205" t="s">
        <v>82</v>
      </c>
      <c r="B14" s="206" t="s">
        <v>88</v>
      </c>
      <c r="C14" s="207">
        <v>12</v>
      </c>
      <c r="D14" s="208" t="s">
        <v>81</v>
      </c>
      <c r="E14" s="208" t="s">
        <v>81</v>
      </c>
      <c r="F14" s="208">
        <v>0</v>
      </c>
      <c r="G14" s="209">
        <v>1600</v>
      </c>
      <c r="H14" s="210">
        <f t="shared" si="0"/>
        <v>1600</v>
      </c>
    </row>
    <row r="15" spans="2:8" ht="9.75" customHeight="1">
      <c r="B15" s="211"/>
      <c r="C15" s="26"/>
      <c r="D15" s="26"/>
      <c r="E15" s="26"/>
      <c r="F15" s="26"/>
      <c r="G15" s="26"/>
      <c r="H15" s="26"/>
    </row>
    <row r="16" spans="1:8" s="3" customFormat="1" ht="30" customHeight="1">
      <c r="A16" s="255" t="s">
        <v>89</v>
      </c>
      <c r="B16" s="256"/>
      <c r="C16" s="256"/>
      <c r="D16" s="256"/>
      <c r="E16" s="256"/>
      <c r="F16" s="256"/>
      <c r="G16" s="256"/>
      <c r="H16" s="257"/>
    </row>
    <row r="17" spans="2:7" ht="9.75" customHeight="1">
      <c r="B17" s="17"/>
      <c r="C17" s="17"/>
      <c r="D17" s="17"/>
      <c r="E17" s="17"/>
      <c r="F17" s="212"/>
      <c r="G17" s="213"/>
    </row>
    <row r="18" spans="1:8" ht="21" customHeight="1">
      <c r="A18" s="258" t="s">
        <v>90</v>
      </c>
      <c r="B18" s="259"/>
      <c r="C18" s="259"/>
      <c r="D18" s="259"/>
      <c r="E18" s="259"/>
      <c r="F18" s="259"/>
      <c r="G18" s="259"/>
      <c r="H18" s="260"/>
    </row>
    <row r="19" spans="2:8" ht="9.75" customHeight="1">
      <c r="B19" s="214"/>
      <c r="C19" s="215"/>
      <c r="D19" s="216"/>
      <c r="E19" s="216"/>
      <c r="F19" s="216"/>
      <c r="G19" s="217"/>
      <c r="H19" s="217"/>
    </row>
    <row r="20" spans="1:8" ht="21" customHeight="1">
      <c r="A20" s="261" t="s">
        <v>91</v>
      </c>
      <c r="B20" s="262"/>
      <c r="C20" s="262"/>
      <c r="D20" s="262"/>
      <c r="E20" s="262"/>
      <c r="F20" s="262"/>
      <c r="G20" s="262"/>
      <c r="H20" s="263"/>
    </row>
    <row r="21" ht="9.75" customHeight="1" thickBot="1">
      <c r="G21" s="213"/>
    </row>
    <row r="22" spans="1:7" s="5" customFormat="1" ht="54" customHeight="1" thickBot="1">
      <c r="A22" s="218" t="s">
        <v>92</v>
      </c>
      <c r="B22" s="219" t="s">
        <v>68</v>
      </c>
      <c r="C22" s="220" t="s">
        <v>72</v>
      </c>
      <c r="D22" s="221" t="s">
        <v>93</v>
      </c>
      <c r="E22" s="221" t="s">
        <v>94</v>
      </c>
      <c r="F22" s="222" t="s">
        <v>70</v>
      </c>
      <c r="G22" s="223"/>
    </row>
    <row r="23" spans="1:7" s="3" customFormat="1" ht="18" customHeight="1" thickTop="1">
      <c r="A23" s="40" t="s">
        <v>34</v>
      </c>
      <c r="B23" s="224" t="s">
        <v>95</v>
      </c>
      <c r="C23" s="184">
        <v>3</v>
      </c>
      <c r="D23" s="185">
        <v>172</v>
      </c>
      <c r="E23" s="185">
        <v>61</v>
      </c>
      <c r="F23" s="225">
        <f>G9</f>
        <v>550</v>
      </c>
      <c r="G23" s="226"/>
    </row>
    <row r="24" spans="1:7" s="3" customFormat="1" ht="18" customHeight="1">
      <c r="A24" s="188" t="s">
        <v>34</v>
      </c>
      <c r="B24" s="227" t="s">
        <v>96</v>
      </c>
      <c r="C24" s="190">
        <v>3</v>
      </c>
      <c r="D24" s="191">
        <v>172</v>
      </c>
      <c r="E24" s="191">
        <v>61</v>
      </c>
      <c r="F24" s="228">
        <f>G10</f>
        <v>475</v>
      </c>
      <c r="G24" s="226"/>
    </row>
    <row r="25" spans="1:7" s="3" customFormat="1" ht="18" customHeight="1">
      <c r="A25" s="18" t="s">
        <v>34</v>
      </c>
      <c r="B25" s="229" t="s">
        <v>97</v>
      </c>
      <c r="C25" s="203">
        <v>4</v>
      </c>
      <c r="D25" s="195">
        <v>172</v>
      </c>
      <c r="E25" s="195">
        <v>61</v>
      </c>
      <c r="F25" s="230">
        <f>G8</f>
        <v>450</v>
      </c>
      <c r="G25" s="226"/>
    </row>
    <row r="26" spans="1:7" s="3" customFormat="1" ht="18" customHeight="1">
      <c r="A26" s="188" t="s">
        <v>34</v>
      </c>
      <c r="B26" s="227" t="s">
        <v>85</v>
      </c>
      <c r="C26" s="201">
        <v>4</v>
      </c>
      <c r="D26" s="191">
        <v>172</v>
      </c>
      <c r="E26" s="191">
        <v>61</v>
      </c>
      <c r="F26" s="231">
        <f>G11</f>
        <v>800</v>
      </c>
      <c r="G26" s="226"/>
    </row>
    <row r="27" spans="1:7" s="3" customFormat="1" ht="18" customHeight="1">
      <c r="A27" s="18" t="s">
        <v>34</v>
      </c>
      <c r="B27" s="229" t="s">
        <v>86</v>
      </c>
      <c r="C27" s="203">
        <v>3</v>
      </c>
      <c r="D27" s="195">
        <v>172</v>
      </c>
      <c r="E27" s="195">
        <v>61</v>
      </c>
      <c r="F27" s="232">
        <f>G12</f>
        <v>625</v>
      </c>
      <c r="G27" s="226"/>
    </row>
    <row r="28" spans="1:7" s="3" customFormat="1" ht="18" customHeight="1">
      <c r="A28" s="188" t="s">
        <v>34</v>
      </c>
      <c r="B28" s="227" t="s">
        <v>87</v>
      </c>
      <c r="C28" s="201">
        <v>3</v>
      </c>
      <c r="D28" s="191">
        <v>172</v>
      </c>
      <c r="E28" s="191">
        <v>61</v>
      </c>
      <c r="F28" s="231">
        <f>G13</f>
        <v>400</v>
      </c>
      <c r="G28" s="226"/>
    </row>
    <row r="29" spans="1:7" s="3" customFormat="1" ht="18" customHeight="1" thickBot="1">
      <c r="A29" s="205" t="s">
        <v>34</v>
      </c>
      <c r="B29" s="233" t="s">
        <v>88</v>
      </c>
      <c r="C29" s="207">
        <v>12</v>
      </c>
      <c r="D29" s="234">
        <v>172</v>
      </c>
      <c r="E29" s="234">
        <v>61</v>
      </c>
      <c r="F29" s="235">
        <f>G14</f>
        <v>1600</v>
      </c>
      <c r="G29" s="226"/>
    </row>
    <row r="30" spans="2:8" ht="9.75" customHeight="1">
      <c r="B30" s="17" t="s">
        <v>98</v>
      </c>
      <c r="C30" s="17"/>
      <c r="D30" s="17"/>
      <c r="E30" s="17"/>
      <c r="F30" s="212"/>
      <c r="G30" s="236"/>
      <c r="H30" s="236"/>
    </row>
    <row r="31" spans="1:8" ht="18" customHeight="1">
      <c r="A31" s="264" t="s">
        <v>99</v>
      </c>
      <c r="B31" s="265"/>
      <c r="C31" s="265"/>
      <c r="D31" s="265"/>
      <c r="E31" s="265"/>
      <c r="F31" s="265"/>
      <c r="G31" s="265"/>
      <c r="H31" s="266"/>
    </row>
    <row r="32" spans="1:8" ht="12.75">
      <c r="A32" s="267"/>
      <c r="B32" s="268"/>
      <c r="C32" s="268"/>
      <c r="D32" s="268"/>
      <c r="E32" s="268"/>
      <c r="F32" s="268"/>
      <c r="G32" s="268"/>
      <c r="H32" s="269"/>
    </row>
    <row r="33" spans="1:8" s="26" customFormat="1" ht="12.75">
      <c r="A33" s="270"/>
      <c r="B33" s="271"/>
      <c r="C33" s="271"/>
      <c r="D33" s="271"/>
      <c r="E33" s="271"/>
      <c r="F33" s="271"/>
      <c r="G33" s="271"/>
      <c r="H33" s="272"/>
    </row>
    <row r="34" spans="1:8" ht="12.75" customHeight="1">
      <c r="A34" s="2"/>
      <c r="B34" s="214"/>
      <c r="C34" s="215"/>
      <c r="D34" s="216"/>
      <c r="E34" s="216"/>
      <c r="F34" s="216"/>
      <c r="G34" s="217"/>
      <c r="H34" s="217"/>
    </row>
    <row r="35" spans="1:8" ht="12.75" customHeight="1">
      <c r="A35" s="2" t="s">
        <v>100</v>
      </c>
      <c r="B35" s="214"/>
      <c r="C35" s="215"/>
      <c r="D35" s="216"/>
      <c r="E35" s="216"/>
      <c r="F35" s="216"/>
      <c r="G35" s="217"/>
      <c r="H35" s="217"/>
    </row>
    <row r="36" ht="12.75" customHeight="1">
      <c r="A36" s="2"/>
    </row>
    <row r="37" spans="1:8" s="3" customFormat="1" ht="18" customHeight="1">
      <c r="A37" s="237" t="s">
        <v>83</v>
      </c>
      <c r="B37" s="249" t="s">
        <v>101</v>
      </c>
      <c r="C37" s="249"/>
      <c r="D37" s="249"/>
      <c r="E37" s="249"/>
      <c r="F37" s="249"/>
      <c r="G37" s="249"/>
      <c r="H37" s="249"/>
    </row>
    <row r="38" spans="1:8" s="3" customFormat="1" ht="18" customHeight="1">
      <c r="A38" s="237" t="s">
        <v>102</v>
      </c>
      <c r="B38" s="249" t="s">
        <v>103</v>
      </c>
      <c r="C38" s="249"/>
      <c r="D38" s="249"/>
      <c r="E38" s="249"/>
      <c r="F38" s="249"/>
      <c r="G38" s="249"/>
      <c r="H38" s="249"/>
    </row>
    <row r="39" spans="1:8" s="3" customFormat="1" ht="18" customHeight="1">
      <c r="A39" s="237" t="s">
        <v>80</v>
      </c>
      <c r="B39" s="250" t="s">
        <v>104</v>
      </c>
      <c r="C39" s="253"/>
      <c r="D39" s="253"/>
      <c r="E39" s="253"/>
      <c r="F39" s="253"/>
      <c r="G39" s="253"/>
      <c r="H39" s="254"/>
    </row>
    <row r="40" spans="1:8" s="3" customFormat="1" ht="18" customHeight="1">
      <c r="A40" s="237" t="s">
        <v>105</v>
      </c>
      <c r="B40" s="249" t="s">
        <v>106</v>
      </c>
      <c r="C40" s="249"/>
      <c r="D40" s="249"/>
      <c r="E40" s="249"/>
      <c r="F40" s="249"/>
      <c r="G40" s="249"/>
      <c r="H40" s="249"/>
    </row>
    <row r="41" spans="1:8" s="3" customFormat="1" ht="18" customHeight="1">
      <c r="A41" s="237" t="s">
        <v>107</v>
      </c>
      <c r="B41" s="249" t="s">
        <v>108</v>
      </c>
      <c r="C41" s="249"/>
      <c r="D41" s="249"/>
      <c r="E41" s="249"/>
      <c r="F41" s="249"/>
      <c r="G41" s="249"/>
      <c r="H41" s="249"/>
    </row>
    <row r="42" spans="1:8" s="3" customFormat="1" ht="18" customHeight="1">
      <c r="A42" s="237" t="s">
        <v>109</v>
      </c>
      <c r="B42" s="249" t="s">
        <v>110</v>
      </c>
      <c r="C42" s="249"/>
      <c r="D42" s="249"/>
      <c r="E42" s="249"/>
      <c r="F42" s="249"/>
      <c r="G42" s="249"/>
      <c r="H42" s="249"/>
    </row>
    <row r="43" spans="1:8" s="3" customFormat="1" ht="18" customHeight="1">
      <c r="A43" s="237" t="s">
        <v>86</v>
      </c>
      <c r="B43" s="249" t="s">
        <v>111</v>
      </c>
      <c r="C43" s="249"/>
      <c r="D43" s="249"/>
      <c r="E43" s="249"/>
      <c r="F43" s="249"/>
      <c r="G43" s="249"/>
      <c r="H43" s="249"/>
    </row>
    <row r="44" spans="1:8" s="3" customFormat="1" ht="18" customHeight="1">
      <c r="A44" s="237" t="s">
        <v>87</v>
      </c>
      <c r="B44" s="249" t="s">
        <v>112</v>
      </c>
      <c r="C44" s="249"/>
      <c r="D44" s="249"/>
      <c r="E44" s="249"/>
      <c r="F44" s="249"/>
      <c r="G44" s="249"/>
      <c r="H44" s="249"/>
    </row>
    <row r="45" spans="1:8" s="3" customFormat="1" ht="18" customHeight="1">
      <c r="A45" s="237" t="s">
        <v>88</v>
      </c>
      <c r="B45" s="250" t="s">
        <v>113</v>
      </c>
      <c r="C45" s="251"/>
      <c r="D45" s="251"/>
      <c r="E45" s="251"/>
      <c r="F45" s="251"/>
      <c r="G45" s="251"/>
      <c r="H45" s="252"/>
    </row>
    <row r="46" spans="7:8" ht="12.75">
      <c r="G46" s="213"/>
      <c r="H46" s="213"/>
    </row>
  </sheetData>
  <sheetProtection/>
  <mergeCells count="20">
    <mergeCell ref="G4:G5"/>
    <mergeCell ref="H4:H5"/>
    <mergeCell ref="A16:H16"/>
    <mergeCell ref="A18:H18"/>
    <mergeCell ref="A20:H20"/>
    <mergeCell ref="A31:H33"/>
    <mergeCell ref="B37:H37"/>
    <mergeCell ref="A1:H1"/>
    <mergeCell ref="A2:H2"/>
    <mergeCell ref="A3:H3"/>
    <mergeCell ref="A4:A5"/>
    <mergeCell ref="B4:B5"/>
    <mergeCell ref="B43:H43"/>
    <mergeCell ref="B44:H44"/>
    <mergeCell ref="B45:H45"/>
    <mergeCell ref="B38:H38"/>
    <mergeCell ref="B39:H39"/>
    <mergeCell ref="B40:H40"/>
    <mergeCell ref="B41:H41"/>
    <mergeCell ref="B42:H42"/>
  </mergeCells>
  <printOptions horizontalCentered="1"/>
  <pageMargins left="0.36" right="0.36" top="0.29" bottom="0.19" header="0.17" footer="0.17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2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C9" sqref="C9"/>
    </sheetView>
  </sheetViews>
  <sheetFormatPr defaultColWidth="8.7109375" defaultRowHeight="12.75"/>
  <cols>
    <col min="1" max="1" width="13.7109375" style="0" bestFit="1" customWidth="1"/>
    <col min="2" max="2" width="8.7109375" style="0" customWidth="1"/>
    <col min="3" max="3" width="21.140625" style="0" customWidth="1"/>
    <col min="4" max="4" width="8.28125" style="0" customWidth="1"/>
    <col min="5" max="5" width="8.421875" style="0" customWidth="1"/>
    <col min="6" max="6" width="7.28125" style="0" customWidth="1"/>
    <col min="7" max="7" width="16.7109375" style="0" customWidth="1"/>
    <col min="8" max="8" width="33.7109375" style="0" customWidth="1"/>
    <col min="9" max="9" width="8.7109375" style="0" customWidth="1"/>
    <col min="10" max="10" width="25.140625" style="0" customWidth="1"/>
  </cols>
  <sheetData>
    <row r="1" spans="1:8" s="5" customFormat="1" ht="22.5" customHeight="1">
      <c r="A1" s="300" t="s">
        <v>114</v>
      </c>
      <c r="B1" s="294" t="s">
        <v>115</v>
      </c>
      <c r="C1" s="295"/>
      <c r="D1" s="295"/>
      <c r="E1" s="295"/>
      <c r="F1" s="296"/>
      <c r="G1" s="284" t="s">
        <v>116</v>
      </c>
      <c r="H1" s="285"/>
    </row>
    <row r="2" spans="1:8" s="5" customFormat="1" ht="22.5" customHeight="1" thickBot="1">
      <c r="A2" s="301"/>
      <c r="B2" s="297"/>
      <c r="C2" s="298"/>
      <c r="D2" s="298"/>
      <c r="E2" s="298"/>
      <c r="F2" s="299"/>
      <c r="G2" s="38" t="s">
        <v>117</v>
      </c>
      <c r="H2" s="39" t="s">
        <v>118</v>
      </c>
    </row>
    <row r="3" spans="1:9" s="5" customFormat="1" ht="16.5" customHeight="1">
      <c r="A3" s="93" t="s">
        <v>83</v>
      </c>
      <c r="B3" s="94" t="s">
        <v>101</v>
      </c>
      <c r="C3" s="95"/>
      <c r="D3" s="95"/>
      <c r="E3" s="95"/>
      <c r="F3" s="96"/>
      <c r="G3" s="36" t="s">
        <v>119</v>
      </c>
      <c r="H3" s="37" t="s">
        <v>120</v>
      </c>
      <c r="I3" s="3"/>
    </row>
    <row r="4" spans="1:9" s="5" customFormat="1" ht="16.5" customHeight="1">
      <c r="A4" s="31" t="s">
        <v>102</v>
      </c>
      <c r="B4" s="97" t="s">
        <v>103</v>
      </c>
      <c r="C4" s="105"/>
      <c r="D4" s="105"/>
      <c r="E4" s="105"/>
      <c r="F4" s="105"/>
      <c r="G4" s="104" t="s">
        <v>121</v>
      </c>
      <c r="H4" s="28" t="s">
        <v>119</v>
      </c>
      <c r="I4" s="3"/>
    </row>
    <row r="5" spans="1:8" s="3" customFormat="1" ht="16.5" customHeight="1">
      <c r="A5" s="31" t="s">
        <v>80</v>
      </c>
      <c r="B5" s="11" t="s">
        <v>104</v>
      </c>
      <c r="C5" s="238"/>
      <c r="D5" s="238"/>
      <c r="E5" s="238"/>
      <c r="F5" s="239"/>
      <c r="G5" s="4" t="s">
        <v>122</v>
      </c>
      <c r="H5" s="27" t="s">
        <v>119</v>
      </c>
    </row>
    <row r="6" spans="1:8" s="3" customFormat="1" ht="16.5" customHeight="1">
      <c r="A6" s="31" t="s">
        <v>105</v>
      </c>
      <c r="B6" s="11" t="s">
        <v>106</v>
      </c>
      <c r="C6" s="238"/>
      <c r="D6" s="238"/>
      <c r="E6" s="238"/>
      <c r="F6" s="239"/>
      <c r="G6" s="103" t="s">
        <v>119</v>
      </c>
      <c r="H6" s="28" t="s">
        <v>120</v>
      </c>
    </row>
    <row r="7" spans="1:8" s="3" customFormat="1" ht="16.5" customHeight="1">
      <c r="A7" s="31" t="s">
        <v>107</v>
      </c>
      <c r="B7" s="98" t="s">
        <v>108</v>
      </c>
      <c r="C7" s="238"/>
      <c r="D7" s="238"/>
      <c r="E7" s="238"/>
      <c r="F7" s="239"/>
      <c r="G7" s="4" t="s">
        <v>121</v>
      </c>
      <c r="H7" s="27" t="s">
        <v>120</v>
      </c>
    </row>
    <row r="8" spans="1:8" s="3" customFormat="1" ht="16.5" customHeight="1">
      <c r="A8" s="31" t="s">
        <v>109</v>
      </c>
      <c r="B8" s="11" t="s">
        <v>110</v>
      </c>
      <c r="C8" s="238"/>
      <c r="D8" s="238"/>
      <c r="E8" s="238"/>
      <c r="F8" s="239"/>
      <c r="G8" s="4" t="s">
        <v>122</v>
      </c>
      <c r="H8" s="27" t="s">
        <v>119</v>
      </c>
    </row>
    <row r="9" spans="1:8" s="3" customFormat="1" ht="16.5" customHeight="1">
      <c r="A9" s="31" t="s">
        <v>86</v>
      </c>
      <c r="B9" s="11" t="s">
        <v>111</v>
      </c>
      <c r="C9" s="238"/>
      <c r="D9" s="238"/>
      <c r="E9" s="238"/>
      <c r="F9" s="239"/>
      <c r="G9" s="4" t="s">
        <v>122</v>
      </c>
      <c r="H9" s="27"/>
    </row>
    <row r="10" spans="1:8" s="3" customFormat="1" ht="16.5" customHeight="1">
      <c r="A10" s="31" t="s">
        <v>87</v>
      </c>
      <c r="B10" s="11" t="s">
        <v>112</v>
      </c>
      <c r="C10" s="238"/>
      <c r="D10" s="238"/>
      <c r="E10" s="238"/>
      <c r="F10" s="239"/>
      <c r="G10" s="104" t="s">
        <v>120</v>
      </c>
      <c r="H10" s="28" t="s">
        <v>121</v>
      </c>
    </row>
    <row r="11" spans="1:8" s="3" customFormat="1" ht="16.5" customHeight="1" thickBot="1">
      <c r="A11" s="35" t="s">
        <v>88</v>
      </c>
      <c r="B11" s="29" t="s">
        <v>113</v>
      </c>
      <c r="C11" s="99"/>
      <c r="D11" s="99"/>
      <c r="E11" s="99"/>
      <c r="F11" s="90"/>
      <c r="G11" s="25" t="s">
        <v>120</v>
      </c>
      <c r="H11" s="30" t="s">
        <v>122</v>
      </c>
    </row>
    <row r="12" ht="16.5" customHeight="1" thickBot="1"/>
    <row r="13" spans="1:8" s="5" customFormat="1" ht="22.5" customHeight="1" thickBot="1">
      <c r="A13" s="41" t="s">
        <v>123</v>
      </c>
      <c r="B13" s="286" t="s">
        <v>124</v>
      </c>
      <c r="C13" s="287"/>
      <c r="D13" s="42" t="s">
        <v>125</v>
      </c>
      <c r="E13" s="286" t="s">
        <v>126</v>
      </c>
      <c r="F13" s="287"/>
      <c r="G13" s="42" t="s">
        <v>127</v>
      </c>
      <c r="H13" s="43" t="s">
        <v>128</v>
      </c>
    </row>
    <row r="14" spans="1:8" s="3" customFormat="1" ht="21" customHeight="1" thickBot="1">
      <c r="A14" s="74" t="s">
        <v>129</v>
      </c>
      <c r="B14" s="75" t="s">
        <v>130</v>
      </c>
      <c r="C14" s="76"/>
      <c r="D14" s="77" t="s">
        <v>131</v>
      </c>
      <c r="E14" s="288">
        <v>9122673801</v>
      </c>
      <c r="F14" s="289"/>
      <c r="G14" s="78">
        <v>9128566277</v>
      </c>
      <c r="H14" s="79" t="s">
        <v>132</v>
      </c>
    </row>
    <row r="15" spans="1:8" s="3" customFormat="1" ht="21" customHeight="1" thickTop="1">
      <c r="A15" s="40" t="s">
        <v>121</v>
      </c>
      <c r="B15" s="80" t="s">
        <v>133</v>
      </c>
      <c r="C15" s="81"/>
      <c r="D15" s="82" t="s">
        <v>134</v>
      </c>
      <c r="E15" s="302" t="s">
        <v>135</v>
      </c>
      <c r="F15" s="303"/>
      <c r="G15" s="73">
        <v>7168183433</v>
      </c>
      <c r="H15" s="83" t="s">
        <v>136</v>
      </c>
    </row>
    <row r="16" spans="1:9" s="5" customFormat="1" ht="21" customHeight="1">
      <c r="A16" s="18" t="s">
        <v>120</v>
      </c>
      <c r="B16" s="103" t="s">
        <v>133</v>
      </c>
      <c r="C16" s="104"/>
      <c r="D16" s="84" t="s">
        <v>137</v>
      </c>
      <c r="E16" s="304">
        <v>9125544473</v>
      </c>
      <c r="F16" s="291"/>
      <c r="G16" s="33">
        <v>9122426023</v>
      </c>
      <c r="H16" s="85" t="s">
        <v>138</v>
      </c>
      <c r="I16" s="3"/>
    </row>
    <row r="17" spans="1:8" s="3" customFormat="1" ht="21" customHeight="1">
      <c r="A17" s="18" t="s">
        <v>119</v>
      </c>
      <c r="B17" s="4" t="s">
        <v>133</v>
      </c>
      <c r="C17" s="104"/>
      <c r="D17" s="70" t="s">
        <v>139</v>
      </c>
      <c r="E17" s="290">
        <v>9122613686</v>
      </c>
      <c r="F17" s="291"/>
      <c r="G17" s="86">
        <v>9125716686</v>
      </c>
      <c r="H17" s="85" t="s">
        <v>140</v>
      </c>
    </row>
    <row r="18" spans="1:8" s="3" customFormat="1" ht="21" customHeight="1">
      <c r="A18" s="18" t="s">
        <v>122</v>
      </c>
      <c r="B18" s="103" t="s">
        <v>133</v>
      </c>
      <c r="C18" s="104"/>
      <c r="D18" s="84" t="s">
        <v>137</v>
      </c>
      <c r="E18" s="290">
        <v>9122672523</v>
      </c>
      <c r="F18" s="291"/>
      <c r="G18" s="33">
        <v>9122220954</v>
      </c>
      <c r="H18" s="85" t="s">
        <v>141</v>
      </c>
    </row>
    <row r="19" spans="1:8" s="3" customFormat="1" ht="21" customHeight="1" thickBot="1">
      <c r="A19" s="72" t="s">
        <v>142</v>
      </c>
      <c r="B19" s="59" t="s">
        <v>143</v>
      </c>
      <c r="C19" s="106"/>
      <c r="D19" s="71" t="s">
        <v>144</v>
      </c>
      <c r="E19" s="305">
        <v>9125544748</v>
      </c>
      <c r="F19" s="306"/>
      <c r="G19" s="87">
        <v>3522582785</v>
      </c>
      <c r="H19" s="88"/>
    </row>
    <row r="20" spans="1:8" s="3" customFormat="1" ht="21" customHeight="1" thickTop="1">
      <c r="A20" s="40" t="s">
        <v>145</v>
      </c>
      <c r="B20" s="80" t="s">
        <v>146</v>
      </c>
      <c r="C20" s="81"/>
      <c r="D20" s="82" t="s">
        <v>147</v>
      </c>
      <c r="E20" s="307">
        <v>9122672871</v>
      </c>
      <c r="F20" s="303"/>
      <c r="G20" s="89">
        <v>9122690732</v>
      </c>
      <c r="H20" s="83" t="s">
        <v>148</v>
      </c>
    </row>
    <row r="21" spans="1:8" s="3" customFormat="1" ht="21" customHeight="1" thickBot="1">
      <c r="A21" s="32" t="s">
        <v>149</v>
      </c>
      <c r="B21" s="29" t="s">
        <v>150</v>
      </c>
      <c r="C21" s="90"/>
      <c r="D21" s="91" t="s">
        <v>151</v>
      </c>
      <c r="E21" s="292">
        <v>9122673008</v>
      </c>
      <c r="F21" s="293"/>
      <c r="G21" s="34">
        <v>9129964461</v>
      </c>
      <c r="H21" s="92" t="s">
        <v>152</v>
      </c>
    </row>
    <row r="22" spans="1:9" s="3" customFormat="1" ht="27" customHeight="1">
      <c r="A22"/>
      <c r="B22"/>
      <c r="C22"/>
      <c r="D22"/>
      <c r="E22"/>
      <c r="F22"/>
      <c r="G22"/>
      <c r="H22"/>
      <c r="I22"/>
    </row>
    <row r="23" spans="1:9" s="3" customFormat="1" ht="18" customHeight="1">
      <c r="A23"/>
      <c r="B23"/>
      <c r="C23"/>
      <c r="D23"/>
      <c r="E23"/>
      <c r="F23"/>
      <c r="G23"/>
      <c r="H23"/>
      <c r="I23"/>
    </row>
    <row r="24" spans="1:9" s="3" customFormat="1" ht="25.5" customHeight="1">
      <c r="A24"/>
      <c r="B24"/>
      <c r="C24"/>
      <c r="D24"/>
      <c r="E24"/>
      <c r="F24"/>
      <c r="G24"/>
      <c r="H24"/>
      <c r="I24"/>
    </row>
    <row r="25" spans="1:9" s="3" customFormat="1" ht="36" customHeight="1">
      <c r="A25"/>
      <c r="B25"/>
      <c r="C25"/>
      <c r="D25"/>
      <c r="E25"/>
      <c r="F25"/>
      <c r="G25"/>
      <c r="H25"/>
      <c r="I25"/>
    </row>
  </sheetData>
  <sheetProtection/>
  <mergeCells count="13">
    <mergeCell ref="A1:A2"/>
    <mergeCell ref="E15:F15"/>
    <mergeCell ref="E16:F16"/>
    <mergeCell ref="E19:F19"/>
    <mergeCell ref="E17:F17"/>
    <mergeCell ref="E20:F20"/>
    <mergeCell ref="G1:H1"/>
    <mergeCell ref="B13:C13"/>
    <mergeCell ref="E13:F13"/>
    <mergeCell ref="E14:F14"/>
    <mergeCell ref="E18:F18"/>
    <mergeCell ref="E21:F21"/>
    <mergeCell ref="B1:F2"/>
  </mergeCells>
  <hyperlinks>
    <hyperlink ref="H21" r:id="rId1" display="gina.owensby@cigie.gov"/>
    <hyperlink ref="H14" r:id="rId2" display="angela.hrdlicka@cigie.gov"/>
    <hyperlink ref="H15" r:id="rId3" display="cindy.pangallo@cigie.gov"/>
    <hyperlink ref="H16" r:id="rId4" display="bob.ray@cigie.gov"/>
    <hyperlink ref="H17" r:id="rId5" display="mark.anderson@cigie.gov"/>
    <hyperlink ref="H18" r:id="rId6" display="steve.bius@cigie.gov"/>
    <hyperlink ref="H20" r:id="rId7" display="sue.wainright@cigie.gov"/>
  </hyperlinks>
  <printOptions/>
  <pageMargins left="0.55" right="0.17" top="0.39" bottom="0.29" header="0.17" footer="0.17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4" sqref="A2:IV24"/>
    </sheetView>
  </sheetViews>
  <sheetFormatPr defaultColWidth="8.7109375" defaultRowHeight="12.75"/>
  <cols>
    <col min="1" max="1" width="3.7109375" style="0" customWidth="1"/>
    <col min="2" max="2" width="12.28125" style="0" bestFit="1" customWidth="1"/>
    <col min="3" max="3" width="20.28125" style="111" customWidth="1"/>
    <col min="4" max="4" width="9.421875" style="0" customWidth="1"/>
    <col min="5" max="5" width="7.421875" style="0" hidden="1" customWidth="1"/>
    <col min="6" max="6" width="7.00390625" style="0" customWidth="1"/>
    <col min="7" max="7" width="12.140625" style="0" customWidth="1"/>
    <col min="8" max="8" width="5.140625" style="0" customWidth="1"/>
    <col min="9" max="9" width="9.7109375" style="0" customWidth="1"/>
    <col min="10" max="10" width="4.421875" style="0" customWidth="1"/>
    <col min="11" max="11" width="9.7109375" style="0" customWidth="1"/>
    <col min="12" max="12" width="10.421875" style="0" customWidth="1"/>
    <col min="13" max="15" width="9.7109375" style="0" customWidth="1"/>
  </cols>
  <sheetData>
    <row r="1" spans="1:15" s="10" customFormat="1" ht="39" customHeight="1">
      <c r="A1" s="62" t="s">
        <v>153</v>
      </c>
      <c r="B1" s="55" t="s">
        <v>0</v>
      </c>
      <c r="C1" s="107" t="s">
        <v>1</v>
      </c>
      <c r="D1" s="56" t="s">
        <v>3</v>
      </c>
      <c r="E1" s="57" t="s">
        <v>4</v>
      </c>
      <c r="F1" s="55" t="s">
        <v>5</v>
      </c>
      <c r="G1" s="58" t="s">
        <v>6</v>
      </c>
      <c r="H1" s="69" t="s">
        <v>7</v>
      </c>
      <c r="I1" s="58" t="s">
        <v>8</v>
      </c>
      <c r="J1" s="69" t="s">
        <v>9</v>
      </c>
      <c r="K1" s="58" t="s">
        <v>10</v>
      </c>
      <c r="L1" s="58" t="s">
        <v>11</v>
      </c>
      <c r="M1" s="58" t="s">
        <v>12</v>
      </c>
      <c r="N1" s="58" t="s">
        <v>13</v>
      </c>
      <c r="O1" s="58" t="s">
        <v>14</v>
      </c>
    </row>
    <row r="2" spans="1:16" s="3" customFormat="1" ht="23.25" customHeight="1">
      <c r="A2" s="100">
        <v>1</v>
      </c>
      <c r="B2" s="13" t="s">
        <v>44</v>
      </c>
      <c r="C2" s="108" t="s">
        <v>23</v>
      </c>
      <c r="D2" s="9" t="s">
        <v>31</v>
      </c>
      <c r="E2" s="8"/>
      <c r="F2" s="6" t="s">
        <v>18</v>
      </c>
      <c r="G2" s="7">
        <f aca="true" t="shared" si="0" ref="G2:G24">I2-1</f>
        <v>40973</v>
      </c>
      <c r="H2" s="12" t="s">
        <v>26</v>
      </c>
      <c r="I2" s="7">
        <v>40974</v>
      </c>
      <c r="J2" s="12" t="s">
        <v>39</v>
      </c>
      <c r="K2" s="7">
        <v>40976</v>
      </c>
      <c r="L2" s="7">
        <f aca="true" t="shared" si="1" ref="L2:L7">K2+1</f>
        <v>40977</v>
      </c>
      <c r="M2" s="15">
        <f>I2-60</f>
        <v>40914</v>
      </c>
      <c r="N2" s="7">
        <f>G2-40</f>
        <v>40933</v>
      </c>
      <c r="O2" s="61">
        <f>K2+30</f>
        <v>41006</v>
      </c>
      <c r="P2" s="44"/>
    </row>
    <row r="3" spans="1:16" s="14" customFormat="1" ht="23.25" customHeight="1">
      <c r="A3" s="100">
        <v>2</v>
      </c>
      <c r="B3" s="13" t="s">
        <v>52</v>
      </c>
      <c r="C3" s="108" t="s">
        <v>29</v>
      </c>
      <c r="D3" s="9" t="s">
        <v>31</v>
      </c>
      <c r="E3" s="8"/>
      <c r="F3" s="6" t="s">
        <v>18</v>
      </c>
      <c r="G3" s="7">
        <f t="shared" si="0"/>
        <v>41036</v>
      </c>
      <c r="H3" s="12" t="s">
        <v>26</v>
      </c>
      <c r="I3" s="7">
        <v>41037</v>
      </c>
      <c r="J3" s="12" t="s">
        <v>39</v>
      </c>
      <c r="K3" s="7">
        <v>41039</v>
      </c>
      <c r="L3" s="7">
        <f t="shared" si="1"/>
        <v>41040</v>
      </c>
      <c r="M3" s="15">
        <f aca="true" t="shared" si="2" ref="M3:M24">I3-60</f>
        <v>40977</v>
      </c>
      <c r="N3" s="7">
        <f aca="true" t="shared" si="3" ref="N3:N24">G3-40</f>
        <v>40996</v>
      </c>
      <c r="O3" s="61">
        <f>K3+30</f>
        <v>41069</v>
      </c>
      <c r="P3" s="3"/>
    </row>
    <row r="4" spans="1:16" s="44" customFormat="1" ht="23.25" customHeight="1">
      <c r="A4" s="100">
        <v>3</v>
      </c>
      <c r="B4" s="13" t="s">
        <v>63</v>
      </c>
      <c r="C4" s="108" t="s">
        <v>30</v>
      </c>
      <c r="D4" s="9" t="s">
        <v>31</v>
      </c>
      <c r="E4" s="8"/>
      <c r="F4" s="6" t="s">
        <v>18</v>
      </c>
      <c r="G4" s="7">
        <f t="shared" si="0"/>
        <v>41169</v>
      </c>
      <c r="H4" s="12" t="s">
        <v>26</v>
      </c>
      <c r="I4" s="7">
        <v>41170</v>
      </c>
      <c r="J4" s="12" t="s">
        <v>39</v>
      </c>
      <c r="K4" s="7">
        <v>41172</v>
      </c>
      <c r="L4" s="7">
        <f t="shared" si="1"/>
        <v>41173</v>
      </c>
      <c r="M4" s="15">
        <f t="shared" si="2"/>
        <v>41110</v>
      </c>
      <c r="N4" s="7">
        <f t="shared" si="3"/>
        <v>41129</v>
      </c>
      <c r="O4" s="61">
        <f>K4+30</f>
        <v>41202</v>
      </c>
      <c r="P4" s="102"/>
    </row>
    <row r="5" spans="1:15" s="3" customFormat="1" ht="23.25" customHeight="1">
      <c r="A5" s="64">
        <v>4</v>
      </c>
      <c r="B5" s="46" t="s">
        <v>15</v>
      </c>
      <c r="C5" s="112" t="s">
        <v>16</v>
      </c>
      <c r="D5" s="47" t="s">
        <v>17</v>
      </c>
      <c r="E5" s="48"/>
      <c r="F5" s="49" t="s">
        <v>18</v>
      </c>
      <c r="G5" s="50">
        <f t="shared" si="0"/>
        <v>40840</v>
      </c>
      <c r="H5" s="51" t="s">
        <v>19</v>
      </c>
      <c r="I5" s="50">
        <v>40841</v>
      </c>
      <c r="J5" s="51" t="s">
        <v>39</v>
      </c>
      <c r="K5" s="50">
        <v>40851</v>
      </c>
      <c r="L5" s="50">
        <f t="shared" si="1"/>
        <v>40852</v>
      </c>
      <c r="M5" s="52">
        <f t="shared" si="2"/>
        <v>40781</v>
      </c>
      <c r="N5" s="50">
        <f t="shared" si="3"/>
        <v>40800</v>
      </c>
      <c r="O5" s="61">
        <f>K5+60</f>
        <v>40911</v>
      </c>
    </row>
    <row r="6" spans="1:15" s="3" customFormat="1" ht="23.25" customHeight="1">
      <c r="A6" s="64">
        <v>5</v>
      </c>
      <c r="B6" s="46" t="s">
        <v>49</v>
      </c>
      <c r="C6" s="112" t="s">
        <v>16</v>
      </c>
      <c r="D6" s="47" t="s">
        <v>17</v>
      </c>
      <c r="E6" s="48"/>
      <c r="F6" s="49" t="s">
        <v>18</v>
      </c>
      <c r="G6" s="50">
        <f t="shared" si="0"/>
        <v>41022</v>
      </c>
      <c r="H6" s="51" t="s">
        <v>19</v>
      </c>
      <c r="I6" s="50">
        <v>41023</v>
      </c>
      <c r="J6" s="51" t="s">
        <v>39</v>
      </c>
      <c r="K6" s="50">
        <v>41033</v>
      </c>
      <c r="L6" s="50">
        <f t="shared" si="1"/>
        <v>41034</v>
      </c>
      <c r="M6" s="52">
        <f t="shared" si="2"/>
        <v>40963</v>
      </c>
      <c r="N6" s="50">
        <f t="shared" si="3"/>
        <v>40982</v>
      </c>
      <c r="O6" s="61">
        <f>K6+60</f>
        <v>41093</v>
      </c>
    </row>
    <row r="7" spans="1:15" s="3" customFormat="1" ht="23.25" customHeight="1">
      <c r="A7" s="64">
        <v>6</v>
      </c>
      <c r="B7" s="46" t="s">
        <v>54</v>
      </c>
      <c r="C7" s="112" t="s">
        <v>16</v>
      </c>
      <c r="D7" s="47" t="s">
        <v>17</v>
      </c>
      <c r="E7" s="48"/>
      <c r="F7" s="49" t="s">
        <v>18</v>
      </c>
      <c r="G7" s="50">
        <f t="shared" si="0"/>
        <v>41064</v>
      </c>
      <c r="H7" s="51" t="s">
        <v>19</v>
      </c>
      <c r="I7" s="50">
        <v>41065</v>
      </c>
      <c r="J7" s="51" t="s">
        <v>39</v>
      </c>
      <c r="K7" s="50">
        <v>41075</v>
      </c>
      <c r="L7" s="50">
        <f t="shared" si="1"/>
        <v>41076</v>
      </c>
      <c r="M7" s="52">
        <f t="shared" si="2"/>
        <v>41005</v>
      </c>
      <c r="N7" s="50">
        <f t="shared" si="3"/>
        <v>41024</v>
      </c>
      <c r="O7" s="61">
        <f>K7+60</f>
        <v>41135</v>
      </c>
    </row>
    <row r="8" spans="1:16" s="44" customFormat="1" ht="23.25" customHeight="1">
      <c r="A8" s="100">
        <v>7</v>
      </c>
      <c r="B8" s="13" t="s">
        <v>33</v>
      </c>
      <c r="C8" s="4" t="s">
        <v>58</v>
      </c>
      <c r="D8" s="9" t="s">
        <v>35</v>
      </c>
      <c r="E8" s="8"/>
      <c r="F8" s="6" t="s">
        <v>36</v>
      </c>
      <c r="G8" s="7">
        <f t="shared" si="0"/>
        <v>40917</v>
      </c>
      <c r="H8" s="12" t="s">
        <v>26</v>
      </c>
      <c r="I8" s="7">
        <v>40918</v>
      </c>
      <c r="J8" s="12" t="s">
        <v>154</v>
      </c>
      <c r="K8" s="7">
        <v>40921</v>
      </c>
      <c r="L8" s="7">
        <f>K8</f>
        <v>40921</v>
      </c>
      <c r="M8" s="15">
        <f t="shared" si="2"/>
        <v>40858</v>
      </c>
      <c r="N8" s="7">
        <f t="shared" si="3"/>
        <v>40877</v>
      </c>
      <c r="O8" s="61">
        <f>K8+30</f>
        <v>40951</v>
      </c>
      <c r="P8" s="3"/>
    </row>
    <row r="9" spans="1:16" s="44" customFormat="1" ht="23.25" customHeight="1">
      <c r="A9" s="100">
        <v>8</v>
      </c>
      <c r="B9" s="13" t="s">
        <v>57</v>
      </c>
      <c r="C9" s="4" t="s">
        <v>58</v>
      </c>
      <c r="D9" s="9" t="s">
        <v>35</v>
      </c>
      <c r="E9" s="8"/>
      <c r="F9" s="6" t="s">
        <v>36</v>
      </c>
      <c r="G9" s="7">
        <f t="shared" si="0"/>
        <v>41106</v>
      </c>
      <c r="H9" s="12" t="s">
        <v>26</v>
      </c>
      <c r="I9" s="7">
        <v>41107</v>
      </c>
      <c r="J9" s="12" t="s">
        <v>154</v>
      </c>
      <c r="K9" s="7">
        <v>41110</v>
      </c>
      <c r="L9" s="7">
        <f>K9</f>
        <v>41110</v>
      </c>
      <c r="M9" s="15">
        <f t="shared" si="2"/>
        <v>41047</v>
      </c>
      <c r="N9" s="7">
        <f t="shared" si="3"/>
        <v>41066</v>
      </c>
      <c r="O9" s="61">
        <f>K9+30</f>
        <v>41140</v>
      </c>
      <c r="P9" s="3"/>
    </row>
    <row r="10" spans="1:15" s="44" customFormat="1" ht="23.25" customHeight="1">
      <c r="A10" s="64">
        <v>9</v>
      </c>
      <c r="B10" s="113" t="s">
        <v>28</v>
      </c>
      <c r="C10" s="114" t="s">
        <v>29</v>
      </c>
      <c r="D10" s="115" t="s">
        <v>31</v>
      </c>
      <c r="E10" s="116"/>
      <c r="F10" s="53" t="s">
        <v>155</v>
      </c>
      <c r="G10" s="50">
        <f t="shared" si="0"/>
        <v>40875</v>
      </c>
      <c r="H10" s="117" t="s">
        <v>26</v>
      </c>
      <c r="I10" s="50">
        <v>40876</v>
      </c>
      <c r="J10" s="117" t="s">
        <v>156</v>
      </c>
      <c r="K10" s="54">
        <v>40878</v>
      </c>
      <c r="L10" s="54">
        <f>K10+1</f>
        <v>40879</v>
      </c>
      <c r="M10" s="52">
        <f t="shared" si="2"/>
        <v>40816</v>
      </c>
      <c r="N10" s="50">
        <f t="shared" si="3"/>
        <v>40835</v>
      </c>
      <c r="O10" s="61">
        <f>K10+30</f>
        <v>40908</v>
      </c>
    </row>
    <row r="11" spans="1:16" s="44" customFormat="1" ht="23.25" customHeight="1">
      <c r="A11" s="64">
        <v>10</v>
      </c>
      <c r="B11" s="46" t="s">
        <v>56</v>
      </c>
      <c r="C11" s="109" t="s">
        <v>42</v>
      </c>
      <c r="D11" s="47" t="s">
        <v>31</v>
      </c>
      <c r="E11" s="48"/>
      <c r="F11" s="49" t="s">
        <v>155</v>
      </c>
      <c r="G11" s="50">
        <f t="shared" si="0"/>
        <v>41085</v>
      </c>
      <c r="H11" s="51" t="s">
        <v>26</v>
      </c>
      <c r="I11" s="50">
        <v>41086</v>
      </c>
      <c r="J11" s="51" t="s">
        <v>156</v>
      </c>
      <c r="K11" s="50">
        <v>41088</v>
      </c>
      <c r="L11" s="54">
        <f>K11+1</f>
        <v>41089</v>
      </c>
      <c r="M11" s="52">
        <f t="shared" si="2"/>
        <v>41026</v>
      </c>
      <c r="N11" s="50">
        <f t="shared" si="3"/>
        <v>41045</v>
      </c>
      <c r="O11" s="61">
        <f>K11+30</f>
        <v>41118</v>
      </c>
      <c r="P11" s="3"/>
    </row>
    <row r="12" spans="1:15" s="3" customFormat="1" ht="23.25" customHeight="1">
      <c r="A12" s="100">
        <v>11</v>
      </c>
      <c r="B12" s="13" t="s">
        <v>40</v>
      </c>
      <c r="C12" s="4" t="s">
        <v>16</v>
      </c>
      <c r="D12" s="9" t="s">
        <v>17</v>
      </c>
      <c r="E12" s="8"/>
      <c r="F12" s="6" t="s">
        <v>18</v>
      </c>
      <c r="G12" s="7">
        <f t="shared" si="0"/>
        <v>40937</v>
      </c>
      <c r="H12" s="12" t="s">
        <v>19</v>
      </c>
      <c r="I12" s="7">
        <v>40938</v>
      </c>
      <c r="J12" s="12" t="s">
        <v>20</v>
      </c>
      <c r="K12" s="7">
        <v>40956</v>
      </c>
      <c r="L12" s="68">
        <f>K12+1</f>
        <v>40957</v>
      </c>
      <c r="M12" s="15">
        <f t="shared" si="2"/>
        <v>40878</v>
      </c>
      <c r="N12" s="7">
        <f t="shared" si="3"/>
        <v>40897</v>
      </c>
      <c r="O12" s="61">
        <f>K12+90</f>
        <v>41046</v>
      </c>
    </row>
    <row r="13" spans="1:15" s="3" customFormat="1" ht="23.25" customHeight="1">
      <c r="A13" s="100">
        <v>12</v>
      </c>
      <c r="B13" s="13" t="s">
        <v>61</v>
      </c>
      <c r="C13" s="4" t="s">
        <v>16</v>
      </c>
      <c r="D13" s="9" t="s">
        <v>17</v>
      </c>
      <c r="E13" s="8"/>
      <c r="F13" s="6" t="s">
        <v>18</v>
      </c>
      <c r="G13" s="7">
        <f t="shared" si="0"/>
        <v>41133</v>
      </c>
      <c r="H13" s="12" t="s">
        <v>19</v>
      </c>
      <c r="I13" s="7">
        <v>41134</v>
      </c>
      <c r="J13" s="12" t="s">
        <v>20</v>
      </c>
      <c r="K13" s="7">
        <v>41152</v>
      </c>
      <c r="L13" s="68">
        <f>K13+1</f>
        <v>41153</v>
      </c>
      <c r="M13" s="15">
        <f t="shared" si="2"/>
        <v>41074</v>
      </c>
      <c r="N13" s="7">
        <f t="shared" si="3"/>
        <v>41093</v>
      </c>
      <c r="O13" s="61">
        <f>K13+90</f>
        <v>41242</v>
      </c>
    </row>
    <row r="14" spans="1:16" s="3" customFormat="1" ht="23.25" customHeight="1">
      <c r="A14" s="64">
        <v>13</v>
      </c>
      <c r="B14" s="46" t="s">
        <v>48</v>
      </c>
      <c r="C14" s="109" t="s">
        <v>30</v>
      </c>
      <c r="D14" s="47" t="s">
        <v>35</v>
      </c>
      <c r="E14" s="48"/>
      <c r="F14" s="49" t="s">
        <v>157</v>
      </c>
      <c r="G14" s="50">
        <f t="shared" si="0"/>
        <v>40994</v>
      </c>
      <c r="H14" s="51" t="s">
        <v>26</v>
      </c>
      <c r="I14" s="50">
        <v>40995</v>
      </c>
      <c r="J14" s="51" t="s">
        <v>154</v>
      </c>
      <c r="K14" s="50">
        <v>40998</v>
      </c>
      <c r="L14" s="50">
        <f>K14</f>
        <v>40998</v>
      </c>
      <c r="M14" s="52">
        <f t="shared" si="2"/>
        <v>40935</v>
      </c>
      <c r="N14" s="50">
        <f t="shared" si="3"/>
        <v>40954</v>
      </c>
      <c r="O14" s="61">
        <f>K14+60</f>
        <v>41058</v>
      </c>
      <c r="P14" s="44"/>
    </row>
    <row r="15" spans="1:15" s="3" customFormat="1" ht="23.25" customHeight="1">
      <c r="A15" s="64">
        <v>14</v>
      </c>
      <c r="B15" s="46" t="s">
        <v>60</v>
      </c>
      <c r="C15" s="109" t="s">
        <v>23</v>
      </c>
      <c r="D15" s="47" t="s">
        <v>35</v>
      </c>
      <c r="E15" s="48"/>
      <c r="F15" s="49" t="s">
        <v>158</v>
      </c>
      <c r="G15" s="50">
        <f t="shared" si="0"/>
        <v>41127</v>
      </c>
      <c r="H15" s="51" t="s">
        <v>26</v>
      </c>
      <c r="I15" s="50">
        <v>41128</v>
      </c>
      <c r="J15" s="51" t="s">
        <v>154</v>
      </c>
      <c r="K15" s="50">
        <v>41131</v>
      </c>
      <c r="L15" s="50">
        <f>K15</f>
        <v>41131</v>
      </c>
      <c r="M15" s="52">
        <f t="shared" si="2"/>
        <v>41068</v>
      </c>
      <c r="N15" s="50">
        <f t="shared" si="3"/>
        <v>41087</v>
      </c>
      <c r="O15" s="61">
        <f>K15+60</f>
        <v>41191</v>
      </c>
    </row>
    <row r="16" spans="1:16" s="3" customFormat="1" ht="23.25" customHeight="1">
      <c r="A16" s="100">
        <v>15</v>
      </c>
      <c r="B16" s="13" t="s">
        <v>41</v>
      </c>
      <c r="C16" s="108" t="s">
        <v>22</v>
      </c>
      <c r="D16" s="9" t="s">
        <v>35</v>
      </c>
      <c r="E16" s="8"/>
      <c r="F16" s="6" t="s">
        <v>157</v>
      </c>
      <c r="G16" s="7">
        <f t="shared" si="0"/>
        <v>40966</v>
      </c>
      <c r="H16" s="12" t="s">
        <v>26</v>
      </c>
      <c r="I16" s="7">
        <v>40967</v>
      </c>
      <c r="J16" s="12" t="s">
        <v>27</v>
      </c>
      <c r="K16" s="7">
        <v>40969</v>
      </c>
      <c r="L16" s="7">
        <f aca="true" t="shared" si="4" ref="L16:L22">K16+1</f>
        <v>40970</v>
      </c>
      <c r="M16" s="15">
        <f t="shared" si="2"/>
        <v>40907</v>
      </c>
      <c r="N16" s="7">
        <f t="shared" si="3"/>
        <v>40926</v>
      </c>
      <c r="O16" s="61">
        <f aca="true" t="shared" si="5" ref="O16:O22">K16+30</f>
        <v>40999</v>
      </c>
      <c r="P16" s="44"/>
    </row>
    <row r="17" spans="1:15" s="3" customFormat="1" ht="23.25" customHeight="1">
      <c r="A17" s="100">
        <v>16</v>
      </c>
      <c r="B17" s="13" t="s">
        <v>50</v>
      </c>
      <c r="C17" s="108" t="s">
        <v>23</v>
      </c>
      <c r="D17" s="9" t="s">
        <v>35</v>
      </c>
      <c r="E17" s="8"/>
      <c r="F17" s="6" t="s">
        <v>158</v>
      </c>
      <c r="G17" s="7">
        <f t="shared" si="0"/>
        <v>41029</v>
      </c>
      <c r="H17" s="12" t="s">
        <v>26</v>
      </c>
      <c r="I17" s="7">
        <v>41030</v>
      </c>
      <c r="J17" s="12" t="s">
        <v>27</v>
      </c>
      <c r="K17" s="7">
        <v>41032</v>
      </c>
      <c r="L17" s="7">
        <f t="shared" si="4"/>
        <v>41033</v>
      </c>
      <c r="M17" s="15">
        <f t="shared" si="2"/>
        <v>40970</v>
      </c>
      <c r="N17" s="7">
        <f t="shared" si="3"/>
        <v>40989</v>
      </c>
      <c r="O17" s="61">
        <f t="shared" si="5"/>
        <v>41062</v>
      </c>
    </row>
    <row r="18" spans="1:15" s="3" customFormat="1" ht="23.25" customHeight="1">
      <c r="A18" s="100">
        <v>17</v>
      </c>
      <c r="B18" s="13" t="s">
        <v>64</v>
      </c>
      <c r="C18" s="108" t="s">
        <v>53</v>
      </c>
      <c r="D18" s="9" t="s">
        <v>35</v>
      </c>
      <c r="E18" s="8"/>
      <c r="F18" s="6" t="s">
        <v>157</v>
      </c>
      <c r="G18" s="7">
        <f t="shared" si="0"/>
        <v>41176</v>
      </c>
      <c r="H18" s="12" t="s">
        <v>26</v>
      </c>
      <c r="I18" s="7">
        <v>41177</v>
      </c>
      <c r="J18" s="12" t="s">
        <v>27</v>
      </c>
      <c r="K18" s="7">
        <v>41179</v>
      </c>
      <c r="L18" s="7">
        <f t="shared" si="4"/>
        <v>41180</v>
      </c>
      <c r="M18" s="15">
        <f t="shared" si="2"/>
        <v>41117</v>
      </c>
      <c r="N18" s="7">
        <f t="shared" si="3"/>
        <v>41136</v>
      </c>
      <c r="O18" s="61">
        <f t="shared" si="5"/>
        <v>41209</v>
      </c>
    </row>
    <row r="19" spans="1:16" s="3" customFormat="1" ht="23.25" customHeight="1">
      <c r="A19" s="64">
        <v>18</v>
      </c>
      <c r="B19" s="46" t="s">
        <v>21</v>
      </c>
      <c r="C19" s="109" t="s">
        <v>159</v>
      </c>
      <c r="D19" s="47" t="s">
        <v>24</v>
      </c>
      <c r="E19" s="48"/>
      <c r="F19" s="48" t="s">
        <v>160</v>
      </c>
      <c r="G19" s="50">
        <f t="shared" si="0"/>
        <v>40861</v>
      </c>
      <c r="H19" s="51" t="s">
        <v>26</v>
      </c>
      <c r="I19" s="50">
        <v>40862</v>
      </c>
      <c r="J19" s="51" t="s">
        <v>27</v>
      </c>
      <c r="K19" s="50">
        <v>40864</v>
      </c>
      <c r="L19" s="50">
        <f t="shared" si="4"/>
        <v>40865</v>
      </c>
      <c r="M19" s="52">
        <f t="shared" si="2"/>
        <v>40802</v>
      </c>
      <c r="N19" s="50">
        <f t="shared" si="3"/>
        <v>40821</v>
      </c>
      <c r="O19" s="61">
        <f t="shared" si="5"/>
        <v>40894</v>
      </c>
      <c r="P19" s="14"/>
    </row>
    <row r="20" spans="1:16" s="3" customFormat="1" ht="23.25" customHeight="1">
      <c r="A20" s="64">
        <v>19</v>
      </c>
      <c r="B20" s="46" t="s">
        <v>47</v>
      </c>
      <c r="C20" s="109" t="s">
        <v>30</v>
      </c>
      <c r="D20" s="47" t="s">
        <v>24</v>
      </c>
      <c r="E20" s="48"/>
      <c r="F20" s="48" t="s">
        <v>160</v>
      </c>
      <c r="G20" s="50">
        <f t="shared" si="0"/>
        <v>40987</v>
      </c>
      <c r="H20" s="51" t="s">
        <v>26</v>
      </c>
      <c r="I20" s="50">
        <v>40988</v>
      </c>
      <c r="J20" s="51" t="s">
        <v>27</v>
      </c>
      <c r="K20" s="50">
        <v>40990</v>
      </c>
      <c r="L20" s="50">
        <f t="shared" si="4"/>
        <v>40991</v>
      </c>
      <c r="M20" s="52">
        <f t="shared" si="2"/>
        <v>40928</v>
      </c>
      <c r="N20" s="50">
        <f t="shared" si="3"/>
        <v>40947</v>
      </c>
      <c r="O20" s="61">
        <f t="shared" si="5"/>
        <v>41020</v>
      </c>
      <c r="P20" s="44"/>
    </row>
    <row r="21" spans="1:15" s="3" customFormat="1" ht="23.25" customHeight="1">
      <c r="A21" s="64">
        <v>20</v>
      </c>
      <c r="B21" s="46" t="s">
        <v>55</v>
      </c>
      <c r="C21" s="109" t="s">
        <v>53</v>
      </c>
      <c r="D21" s="47" t="s">
        <v>24</v>
      </c>
      <c r="E21" s="48"/>
      <c r="F21" s="48" t="s">
        <v>160</v>
      </c>
      <c r="G21" s="50">
        <f t="shared" si="0"/>
        <v>41078</v>
      </c>
      <c r="H21" s="51" t="s">
        <v>26</v>
      </c>
      <c r="I21" s="50">
        <v>41079</v>
      </c>
      <c r="J21" s="51" t="s">
        <v>27</v>
      </c>
      <c r="K21" s="50">
        <v>41081</v>
      </c>
      <c r="L21" s="50">
        <f t="shared" si="4"/>
        <v>41082</v>
      </c>
      <c r="M21" s="52">
        <f t="shared" si="2"/>
        <v>41019</v>
      </c>
      <c r="N21" s="50">
        <f t="shared" si="3"/>
        <v>41038</v>
      </c>
      <c r="O21" s="61">
        <f t="shared" si="5"/>
        <v>41111</v>
      </c>
    </row>
    <row r="22" spans="1:15" s="3" customFormat="1" ht="23.25" customHeight="1">
      <c r="A22" s="64">
        <v>21</v>
      </c>
      <c r="B22" s="46" t="s">
        <v>62</v>
      </c>
      <c r="C22" s="109" t="s">
        <v>29</v>
      </c>
      <c r="D22" s="47" t="s">
        <v>24</v>
      </c>
      <c r="E22" s="48"/>
      <c r="F22" s="48" t="s">
        <v>160</v>
      </c>
      <c r="G22" s="50">
        <f t="shared" si="0"/>
        <v>41162</v>
      </c>
      <c r="H22" s="51" t="s">
        <v>26</v>
      </c>
      <c r="I22" s="50">
        <v>41163</v>
      </c>
      <c r="J22" s="51" t="s">
        <v>27</v>
      </c>
      <c r="K22" s="50">
        <v>41165</v>
      </c>
      <c r="L22" s="50">
        <f t="shared" si="4"/>
        <v>41166</v>
      </c>
      <c r="M22" s="52">
        <f t="shared" si="2"/>
        <v>41103</v>
      </c>
      <c r="N22" s="50">
        <f t="shared" si="3"/>
        <v>41122</v>
      </c>
      <c r="O22" s="61">
        <f t="shared" si="5"/>
        <v>41195</v>
      </c>
    </row>
    <row r="23" spans="1:16" s="102" customFormat="1" ht="23.25" customHeight="1">
      <c r="A23" s="100">
        <v>22</v>
      </c>
      <c r="B23" s="13" t="s">
        <v>37</v>
      </c>
      <c r="C23" s="4" t="s">
        <v>38</v>
      </c>
      <c r="D23" s="9" t="s">
        <v>24</v>
      </c>
      <c r="E23" s="8"/>
      <c r="F23" s="8" t="s">
        <v>36</v>
      </c>
      <c r="G23" s="7">
        <f t="shared" si="0"/>
        <v>40930</v>
      </c>
      <c r="H23" s="12" t="s">
        <v>26</v>
      </c>
      <c r="I23" s="7">
        <v>40931</v>
      </c>
      <c r="J23" s="12" t="s">
        <v>154</v>
      </c>
      <c r="K23" s="7">
        <v>40942</v>
      </c>
      <c r="L23" s="7">
        <f>K23</f>
        <v>40942</v>
      </c>
      <c r="M23" s="15">
        <f t="shared" si="2"/>
        <v>40871</v>
      </c>
      <c r="N23" s="7">
        <f t="shared" si="3"/>
        <v>40890</v>
      </c>
      <c r="O23" s="61">
        <f>K23+90</f>
        <v>41032</v>
      </c>
      <c r="P23" s="3"/>
    </row>
    <row r="24" spans="1:15" s="3" customFormat="1" ht="23.25" customHeight="1">
      <c r="A24" s="100">
        <v>23</v>
      </c>
      <c r="B24" s="13" t="s">
        <v>59</v>
      </c>
      <c r="C24" s="4" t="s">
        <v>38</v>
      </c>
      <c r="D24" s="9" t="s">
        <v>24</v>
      </c>
      <c r="E24" s="8"/>
      <c r="F24" s="8" t="s">
        <v>36</v>
      </c>
      <c r="G24" s="7">
        <f t="shared" si="0"/>
        <v>41112</v>
      </c>
      <c r="H24" s="12" t="s">
        <v>26</v>
      </c>
      <c r="I24" s="7">
        <v>41113</v>
      </c>
      <c r="J24" s="12" t="s">
        <v>154</v>
      </c>
      <c r="K24" s="7">
        <v>41124</v>
      </c>
      <c r="L24" s="7">
        <f>K24</f>
        <v>41124</v>
      </c>
      <c r="M24" s="15">
        <f t="shared" si="2"/>
        <v>41053</v>
      </c>
      <c r="N24" s="7">
        <f t="shared" si="3"/>
        <v>41072</v>
      </c>
      <c r="O24" s="61">
        <f>K24+90</f>
        <v>41214</v>
      </c>
    </row>
    <row r="25" spans="1:15" ht="14.25" thickBot="1">
      <c r="A25" s="63"/>
      <c r="B25" s="19"/>
      <c r="C25" s="110"/>
      <c r="D25" s="20"/>
      <c r="E25" s="45">
        <f>SUM(E2:E24)</f>
        <v>0</v>
      </c>
      <c r="F25" s="23"/>
      <c r="G25" s="1"/>
      <c r="H25" s="21"/>
      <c r="I25" s="22"/>
      <c r="J25" s="21"/>
      <c r="K25" s="22"/>
      <c r="L25" s="23"/>
      <c r="M25" s="22"/>
      <c r="N25" s="24"/>
      <c r="O25" s="24"/>
    </row>
  </sheetData>
  <sheetProtection/>
  <autoFilter ref="A1:O25"/>
  <printOptions/>
  <pageMargins left="0.17" right="0.17" top="0.42" bottom="0.41" header="0.19" footer="0.17"/>
  <pageSetup orientation="portrait" paperSize="9"/>
  <headerFooter>
    <oddHeader>&amp;C&amp;A&amp;RDate Printed: &amp;D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FLETC</dc:creator>
  <cp:keywords/>
  <dc:description/>
  <cp:lastModifiedBy>Gina Owensby</cp:lastModifiedBy>
  <cp:lastPrinted>2011-08-08T18:23:40Z</cp:lastPrinted>
  <dcterms:created xsi:type="dcterms:W3CDTF">2008-07-23T18:05:49Z</dcterms:created>
  <dcterms:modified xsi:type="dcterms:W3CDTF">2011-11-30T16:18:17Z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