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UMMATION" sheetId="1" r:id="rId1"/>
    <sheet name="Div 0 Special Sections" sheetId="2" r:id="rId2"/>
    <sheet name="Div 1 General Requirements" sheetId="3" r:id="rId3"/>
    <sheet name="Div 2 Existing Conditions" sheetId="4" r:id="rId4"/>
    <sheet name="Div 3 Concrete" sheetId="5" r:id="rId5"/>
    <sheet name="Div 4 Masonry" sheetId="6" r:id="rId6"/>
    <sheet name="Div 5 Metals" sheetId="7" r:id="rId7"/>
    <sheet name="Div 6 Wood &amp; Plastic" sheetId="8" r:id="rId8"/>
    <sheet name="Div 7 Thermal &amp; Moisture Protec" sheetId="9" r:id="rId9"/>
    <sheet name="Div 8 Doors &amp; Windows" sheetId="10" r:id="rId10"/>
    <sheet name="Div 9 Finishes" sheetId="11" r:id="rId11"/>
    <sheet name="Div 10 Specialties" sheetId="12" r:id="rId12"/>
    <sheet name="Div 11 Equipment" sheetId="13" r:id="rId13"/>
    <sheet name="Div 12 Furnishings" sheetId="14" r:id="rId14"/>
    <sheet name="Div 13 Special Construction" sheetId="15" r:id="rId15"/>
    <sheet name="Division 14 Conveying Equipment" sheetId="16" r:id="rId16"/>
    <sheet name="Div 21 Fire Suppression" sheetId="17" r:id="rId17"/>
    <sheet name="Div 22 Plumbing" sheetId="18" r:id="rId18"/>
    <sheet name="Div 23 HVAC" sheetId="19" r:id="rId19"/>
    <sheet name="Div 26 Electrical" sheetId="20" r:id="rId20"/>
    <sheet name="Div 27 Communications" sheetId="21" r:id="rId21"/>
    <sheet name="Div 28 Electronic Safety &amp; Secu" sheetId="22" r:id="rId22"/>
    <sheet name="Div 31 Earthwork" sheetId="23" r:id="rId23"/>
    <sheet name="Div 32 Exterior Improvements" sheetId="24" r:id="rId24"/>
    <sheet name="Div 33 Utilities" sheetId="25" r:id="rId25"/>
    <sheet name="Div 34 Transportation" sheetId="26" r:id="rId26"/>
  </sheets>
  <definedNames>
    <definedName name="_xlnm.Print_Area" localSheetId="1">'Div 0 Special Sections'!$A$1:$Y$32</definedName>
    <definedName name="_xlnm.Print_Area" localSheetId="11">'Div 10 Specialties'!$A$1:$Y$32</definedName>
    <definedName name="_xlnm.Print_Area" localSheetId="12">'Div 11 Equipment'!$A$1:$Y$32</definedName>
    <definedName name="_xlnm.Print_Area" localSheetId="13">'Div 12 Furnishings'!$A$1:$Y$32</definedName>
    <definedName name="_xlnm.Print_Area" localSheetId="14">'Div 13 Special Construction'!$A$1:$Y$32</definedName>
    <definedName name="_xlnm.Print_Area" localSheetId="3">'Div 2 Existing Conditions'!$A$1:$Y$32</definedName>
    <definedName name="_xlnm.Print_Area" localSheetId="16">'Div 21 Fire Suppression'!$A$1:$Y$32</definedName>
    <definedName name="_xlnm.Print_Area" localSheetId="17">'Div 22 Plumbing'!$A$1:$Y$32</definedName>
    <definedName name="_xlnm.Print_Area" localSheetId="18">'Div 23 HVAC'!$A$1:$Y$32</definedName>
    <definedName name="_xlnm.Print_Area" localSheetId="19">'Div 26 Electrical'!$A$1:$Y$32</definedName>
    <definedName name="_xlnm.Print_Area" localSheetId="20">'Div 27 Communications'!$A$1:$Y$32</definedName>
    <definedName name="_xlnm.Print_Area" localSheetId="21">'Div 28 Electronic Safety &amp; Secu'!$A$1:$Y$32</definedName>
    <definedName name="_xlnm.Print_Area" localSheetId="4">'Div 3 Concrete'!$A$1:$Y$32</definedName>
    <definedName name="_xlnm.Print_Area" localSheetId="22">'Div 31 Earthwork'!$A$1:$Y$32</definedName>
    <definedName name="_xlnm.Print_Area" localSheetId="23">'Div 32 Exterior Improvements'!$A$1:$Y$32</definedName>
    <definedName name="_xlnm.Print_Area" localSheetId="24">'Div 33 Utilities'!$A$1:$Y$32</definedName>
    <definedName name="_xlnm.Print_Area" localSheetId="25">'Div 34 Transportation'!$A$1:$Y$32</definedName>
    <definedName name="_xlnm.Print_Area" localSheetId="5">'Div 4 Masonry'!$A$1:$Y$32</definedName>
    <definedName name="_xlnm.Print_Area" localSheetId="6">'Div 5 Metals'!$A$1:$Y$32</definedName>
    <definedName name="_xlnm.Print_Area" localSheetId="7">'Div 6 Wood &amp; Plastic'!$A$1:$Y$32</definedName>
    <definedName name="_xlnm.Print_Area" localSheetId="8">'Div 7 Thermal &amp; Moisture Protec'!$A$1:$Y$32</definedName>
    <definedName name="_xlnm.Print_Area" localSheetId="9">'Div 8 Doors &amp; Windows'!$A$1:$Y$32</definedName>
    <definedName name="_xlnm.Print_Area" localSheetId="10">'Div 9 Finishes'!$A$1:$Y$32</definedName>
    <definedName name="_xlnm.Print_Area" localSheetId="15">'Division 14 Conveying Equipment'!$A$1:$Y$32</definedName>
    <definedName name="_xlnm.Print_Area" localSheetId="0">'SUMMATION'!$A$1:$U$46</definedName>
  </definedNames>
  <calcPr fullCalcOnLoad="1"/>
</workbook>
</file>

<file path=xl/sharedStrings.xml><?xml version="1.0" encoding="utf-8"?>
<sst xmlns="http://schemas.openxmlformats.org/spreadsheetml/2006/main" count="1652" uniqueCount="120">
  <si>
    <t>DATE</t>
  </si>
  <si>
    <t xml:space="preserve"> SHEET NO. </t>
  </si>
  <si>
    <t>OF</t>
  </si>
  <si>
    <t>SHEETS</t>
  </si>
  <si>
    <t>PROJECT NO.</t>
  </si>
  <si>
    <t>LOCATION</t>
  </si>
  <si>
    <t>PROJECT NAME</t>
  </si>
  <si>
    <t>TYPE OF ESTIMATE</t>
  </si>
  <si>
    <t xml:space="preserve"> NO DESIGN</t>
  </si>
  <si>
    <t xml:space="preserve"> PRELIMINARY</t>
  </si>
  <si>
    <t xml:space="preserve"> COMPLETED</t>
  </si>
  <si>
    <t xml:space="preserve"> DESIGN</t>
  </si>
  <si>
    <t>ESTIMATOR</t>
  </si>
  <si>
    <t>NEW</t>
  </si>
  <si>
    <t>ALT</t>
  </si>
  <si>
    <t>INDEX NO.</t>
  </si>
  <si>
    <t>BUILDING NO(S)</t>
  </si>
  <si>
    <t>DRAWING NO.</t>
  </si>
  <si>
    <t>X</t>
  </si>
  <si>
    <t xml:space="preserve"> FINAL </t>
  </si>
  <si>
    <t xml:space="preserve"> OTHER</t>
  </si>
  <si>
    <t xml:space="preserve"> (SPECIFY)</t>
  </si>
  <si>
    <t xml:space="preserve">    CODE</t>
  </si>
  <si>
    <t xml:space="preserve">     SYSTEM/SUBSYSTEM</t>
  </si>
  <si>
    <t>A</t>
  </si>
  <si>
    <t>B</t>
  </si>
  <si>
    <t>C</t>
  </si>
  <si>
    <t>D</t>
  </si>
  <si>
    <t>QUANTITY</t>
  </si>
  <si>
    <t>UNIT</t>
  </si>
  <si>
    <t>$/UNIT</t>
  </si>
  <si>
    <t>TOTAL</t>
  </si>
  <si>
    <t xml:space="preserve"> </t>
  </si>
  <si>
    <t xml:space="preserve">      TOTAL</t>
  </si>
  <si>
    <t>VA FORM 10-6238</t>
  </si>
  <si>
    <t>CONSTRUCTION PROGRAM - ESTIMATE WORKSHEET</t>
  </si>
  <si>
    <t>LABOR</t>
  </si>
  <si>
    <t>MATERIALS</t>
  </si>
  <si>
    <t>SECTION TOTAL:</t>
  </si>
  <si>
    <t>TOTAL:</t>
  </si>
  <si>
    <t>SUB-TOTAL</t>
  </si>
  <si>
    <t>PROFIT (10%)</t>
  </si>
  <si>
    <t>x</t>
  </si>
  <si>
    <t>OVERHEAD (10%)</t>
  </si>
  <si>
    <t>HR</t>
  </si>
  <si>
    <t>LF</t>
  </si>
  <si>
    <t>Remove existing Equipment</t>
  </si>
  <si>
    <t>Hr</t>
  </si>
  <si>
    <t>Remove Lighting</t>
  </si>
  <si>
    <t>Remove Ceiling</t>
  </si>
  <si>
    <t>Remove Flooring</t>
  </si>
  <si>
    <t>Dumpster</t>
  </si>
  <si>
    <t>ea</t>
  </si>
  <si>
    <t>Flooring</t>
  </si>
  <si>
    <t>SF</t>
  </si>
  <si>
    <t>Ceiling</t>
  </si>
  <si>
    <t>Paint</t>
  </si>
  <si>
    <t>Ea</t>
  </si>
  <si>
    <t>64 Slice CT Scanner</t>
  </si>
  <si>
    <t>C3673</t>
  </si>
  <si>
    <t>BONDS (3%)</t>
  </si>
  <si>
    <t>Lead wall</t>
  </si>
  <si>
    <t>Patch and Paint Walls</t>
  </si>
  <si>
    <t>Walls for additional Lead</t>
  </si>
  <si>
    <t>Doors and frames for additional lead</t>
  </si>
  <si>
    <t>LS</t>
  </si>
  <si>
    <t>V.A. MEDICAL CENTER</t>
  </si>
  <si>
    <t>DIVISION 0-SPECIAL SECTIONS</t>
  </si>
  <si>
    <t>DIVISION 1-GENERAL REQUIREMENTS</t>
  </si>
  <si>
    <t>DIVISION 2-EXISTING CONDITIONS</t>
  </si>
  <si>
    <t>DIVISION 3-CONCRETE</t>
  </si>
  <si>
    <t>DIVISION 4-MASONRY</t>
  </si>
  <si>
    <t>DIVISION 5-METALS</t>
  </si>
  <si>
    <t>DIVISION 6-WOOD AND PLASTIC</t>
  </si>
  <si>
    <t>DIVISION 7-THERMAL AND MOISTURE PROTECTION</t>
  </si>
  <si>
    <t>DIVISION 8-DOORS AND WINDOWS</t>
  </si>
  <si>
    <t>DIVISION 9-FINISHES</t>
  </si>
  <si>
    <t>DIVISION 10-SPECIALTIES</t>
  </si>
  <si>
    <t>DIVISION 11-EQUIPMENT</t>
  </si>
  <si>
    <t>DIVISION 12-FURNISHINGS</t>
  </si>
  <si>
    <t>DIVISION 13-SPECIAL CONSTRUCTION</t>
  </si>
  <si>
    <t>DIVISION 14-CONVEYING EQUIPMENT</t>
  </si>
  <si>
    <t>DIVISION 21-FIRE SUPPRESSION</t>
  </si>
  <si>
    <t>DIVISION 22-PLUMBING</t>
  </si>
  <si>
    <t>DIVISION 23-HEAT, VENTILATING, AND AIR CONDITIONING</t>
  </si>
  <si>
    <t>DIVISION 26-ELECTRICAL</t>
  </si>
  <si>
    <t>DIVISION 27-COMMUNICATIONS</t>
  </si>
  <si>
    <t>DIVISION 28-ELECTRONIC SAFETY AND SECURITY</t>
  </si>
  <si>
    <t>DIVISION 31-EARTHWORK</t>
  </si>
  <si>
    <t>DIVISION 32-EXTERIOR IMPROVEMENTS</t>
  </si>
  <si>
    <t>DIVISION 33-UTILITIES</t>
  </si>
  <si>
    <t>DIVISION 34-TRANSPORTATION</t>
  </si>
  <si>
    <t>Division 0 Special Sections</t>
  </si>
  <si>
    <t>Divison 1 General Requirements</t>
  </si>
  <si>
    <t>Division 2 Existing Conditions</t>
  </si>
  <si>
    <t>Division 3 Concrete</t>
  </si>
  <si>
    <t>Division 4 Masonry</t>
  </si>
  <si>
    <t>Division 5 Metals</t>
  </si>
  <si>
    <t>Division 6 Wood &amp; Plastic</t>
  </si>
  <si>
    <t>Division 7 Thermal &amp; Moisture Protection</t>
  </si>
  <si>
    <t>Division 8 Doors &amp; Windows</t>
  </si>
  <si>
    <t>Division 9 Finishes</t>
  </si>
  <si>
    <t>Division 10 Specialties</t>
  </si>
  <si>
    <t>Division 13 Special Construction</t>
  </si>
  <si>
    <t>Division 14 Conveying Equipment</t>
  </si>
  <si>
    <t>Division 21 Fire Suppression</t>
  </si>
  <si>
    <t>Division 22 Plumbing</t>
  </si>
  <si>
    <t>Division 23 Heat, Ventilating, and Air Conditioning</t>
  </si>
  <si>
    <t>Division 26 Electrical</t>
  </si>
  <si>
    <t>Division 27 Communications</t>
  </si>
  <si>
    <t>Division 28 Electronic Safety &amp; Security</t>
  </si>
  <si>
    <t>Division 31 Earthwork</t>
  </si>
  <si>
    <t>Division 32 Exterior Improvements</t>
  </si>
  <si>
    <t>Division 33 Utilities</t>
  </si>
  <si>
    <t>Division 34 Transportation</t>
  </si>
  <si>
    <t>Division 12 Furnishings</t>
  </si>
  <si>
    <t>Division 11 Equipment</t>
  </si>
  <si>
    <r>
      <t xml:space="preserve">PO </t>
    </r>
    <r>
      <rPr>
        <b/>
        <i/>
        <sz val="18"/>
        <rFont val="Times New Roman"/>
        <family val="1"/>
      </rPr>
      <t>#</t>
    </r>
  </si>
  <si>
    <t>Print</t>
  </si>
  <si>
    <t>Sign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</si>
</sst>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_);\(&quot;$&quot;#,##0.0\)"/>
    <numFmt numFmtId="173" formatCode="[$-409]h:mm:ss\ AM/PM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  <font>
      <b/>
      <sz val="14"/>
      <name val="Times"/>
      <family val="0"/>
    </font>
    <font>
      <b/>
      <sz val="10"/>
      <name val="Times"/>
      <family val="0"/>
    </font>
    <font>
      <b/>
      <sz val="12"/>
      <name val="Times"/>
      <family val="0"/>
    </font>
    <font>
      <sz val="9"/>
      <name val="Times"/>
      <family val="0"/>
    </font>
    <font>
      <b/>
      <sz val="12"/>
      <name val="Times New Roman"/>
      <family val="1"/>
    </font>
    <font>
      <sz val="12"/>
      <name val="Geneva"/>
      <family val="0"/>
    </font>
    <font>
      <sz val="12"/>
      <name val="Times"/>
      <family val="0"/>
    </font>
    <font>
      <sz val="12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2"/>
      <color indexed="10"/>
      <name val="Times"/>
      <family val="0"/>
    </font>
    <font>
      <sz val="8"/>
      <name val="Geneva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4" fillId="0" borderId="9" applyFill="0" applyProtection="0">
      <alignment vertical="top"/>
    </xf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9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vertical="top"/>
    </xf>
    <xf numFmtId="0" fontId="4" fillId="0" borderId="12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4" fillId="0" borderId="14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6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vertical="top"/>
    </xf>
    <xf numFmtId="0" fontId="4" fillId="0" borderId="16" xfId="0" applyNumberFormat="1" applyFont="1" applyBorder="1" applyAlignment="1">
      <alignment vertical="top"/>
    </xf>
    <xf numFmtId="0" fontId="4" fillId="0" borderId="17" xfId="0" applyNumberFormat="1" applyFont="1" applyBorder="1" applyAlignment="1">
      <alignment vertical="top"/>
    </xf>
    <xf numFmtId="17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14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vertical="top"/>
    </xf>
    <xf numFmtId="0" fontId="7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vertical="top"/>
    </xf>
    <xf numFmtId="0" fontId="8" fillId="0" borderId="17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vertical="top"/>
    </xf>
    <xf numFmtId="0" fontId="4" fillId="0" borderId="18" xfId="0" applyNumberFormat="1" applyFont="1" applyBorder="1" applyAlignment="1">
      <alignment vertical="top"/>
    </xf>
    <xf numFmtId="0" fontId="7" fillId="0" borderId="15" xfId="0" applyNumberFormat="1" applyFont="1" applyBorder="1" applyAlignment="1">
      <alignment vertical="top"/>
    </xf>
    <xf numFmtId="7" fontId="4" fillId="0" borderId="17" xfId="0" applyNumberFormat="1" applyFont="1" applyBorder="1" applyAlignment="1">
      <alignment vertical="top"/>
    </xf>
    <xf numFmtId="7" fontId="4" fillId="0" borderId="15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0" fillId="0" borderId="15" xfId="0" applyBorder="1" applyAlignment="1">
      <alignment/>
    </xf>
    <xf numFmtId="0" fontId="4" fillId="0" borderId="19" xfId="0" applyNumberFormat="1" applyFont="1" applyBorder="1" applyAlignment="1">
      <alignment vertical="top"/>
    </xf>
    <xf numFmtId="0" fontId="6" fillId="0" borderId="20" xfId="0" applyNumberFormat="1" applyFont="1" applyBorder="1" applyAlignment="1">
      <alignment vertical="top"/>
    </xf>
    <xf numFmtId="0" fontId="4" fillId="0" borderId="20" xfId="0" applyNumberFormat="1" applyFont="1" applyBorder="1" applyAlignment="1">
      <alignment vertical="top"/>
    </xf>
    <xf numFmtId="0" fontId="4" fillId="0" borderId="21" xfId="0" applyNumberFormat="1" applyFont="1" applyBorder="1" applyAlignment="1">
      <alignment vertical="top"/>
    </xf>
    <xf numFmtId="0" fontId="0" fillId="0" borderId="11" xfId="0" applyBorder="1" applyAlignment="1">
      <alignment/>
    </xf>
    <xf numFmtId="0" fontId="6" fillId="0" borderId="11" xfId="0" applyNumberFormat="1" applyFont="1" applyBorder="1" applyAlignment="1">
      <alignment vertical="top"/>
    </xf>
    <xf numFmtId="0" fontId="4" fillId="0" borderId="9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0" fontId="7" fillId="0" borderId="0" xfId="0" applyNumberFormat="1" applyFont="1" applyBorder="1" applyAlignment="1">
      <alignment vertical="top"/>
    </xf>
    <xf numFmtId="17" fontId="7" fillId="0" borderId="13" xfId="0" applyNumberFormat="1" applyFont="1" applyBorder="1" applyAlignment="1">
      <alignment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9" fillId="0" borderId="2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7" fontId="11" fillId="0" borderId="17" xfId="0" applyNumberFormat="1" applyFont="1" applyBorder="1" applyAlignment="1">
      <alignment horizontal="center" vertical="center"/>
    </xf>
    <xf numFmtId="7" fontId="11" fillId="0" borderId="17" xfId="0" applyNumberFormat="1" applyFont="1" applyBorder="1" applyAlignment="1">
      <alignment vertical="center"/>
    </xf>
    <xf numFmtId="7" fontId="11" fillId="0" borderId="20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5" fontId="11" fillId="0" borderId="2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7" fontId="11" fillId="0" borderId="15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vertical="center"/>
    </xf>
    <xf numFmtId="5" fontId="11" fillId="0" borderId="17" xfId="0" applyNumberFormat="1" applyFont="1" applyBorder="1" applyAlignment="1">
      <alignment vertical="center"/>
    </xf>
    <xf numFmtId="5" fontId="7" fillId="0" borderId="21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11" fillId="0" borderId="15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5" fillId="0" borderId="20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7" fillId="0" borderId="15" xfId="0" applyNumberFormat="1" applyFont="1" applyBorder="1" applyAlignment="1">
      <alignment vertical="top"/>
    </xf>
    <xf numFmtId="0" fontId="9" fillId="0" borderId="15" xfId="0" applyNumberFormat="1" applyFont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9" fillId="33" borderId="18" xfId="0" applyFont="1" applyFill="1" applyBorder="1" applyAlignment="1">
      <alignment vertical="center"/>
    </xf>
    <xf numFmtId="0" fontId="20" fillId="34" borderId="23" xfId="0" applyNumberFormat="1" applyFont="1" applyFill="1" applyBorder="1" applyAlignment="1">
      <alignment vertical="top"/>
    </xf>
    <xf numFmtId="0" fontId="20" fillId="34" borderId="23" xfId="0" applyFont="1" applyFill="1" applyBorder="1" applyAlignment="1">
      <alignment/>
    </xf>
    <xf numFmtId="0" fontId="18" fillId="34" borderId="23" xfId="0" applyNumberFormat="1" applyFont="1" applyFill="1" applyBorder="1" applyAlignment="1">
      <alignment vertical="top"/>
    </xf>
    <xf numFmtId="0" fontId="18" fillId="34" borderId="23" xfId="0" applyNumberFormat="1" applyFont="1" applyFill="1" applyBorder="1" applyAlignment="1">
      <alignment horizontal="center" vertical="top"/>
    </xf>
    <xf numFmtId="17" fontId="18" fillId="34" borderId="23" xfId="0" applyNumberFormat="1" applyFont="1" applyFill="1" applyBorder="1" applyAlignment="1">
      <alignment vertical="top"/>
    </xf>
    <xf numFmtId="0" fontId="18" fillId="33" borderId="23" xfId="0" applyNumberFormat="1" applyFont="1" applyFill="1" applyBorder="1" applyAlignment="1">
      <alignment vertical="top"/>
    </xf>
    <xf numFmtId="0" fontId="20" fillId="34" borderId="23" xfId="0" applyNumberFormat="1" applyFont="1" applyFill="1" applyBorder="1" applyAlignment="1">
      <alignment horizontal="left" vertical="top"/>
    </xf>
    <xf numFmtId="0" fontId="20" fillId="34" borderId="23" xfId="0" applyNumberFormat="1" applyFont="1" applyFill="1" applyBorder="1" applyAlignment="1">
      <alignment horizontal="center" vertical="top"/>
    </xf>
    <xf numFmtId="0" fontId="20" fillId="34" borderId="22" xfId="0" applyFont="1" applyFill="1" applyBorder="1" applyAlignment="1">
      <alignment/>
    </xf>
    <xf numFmtId="0" fontId="20" fillId="34" borderId="22" xfId="0" applyNumberFormat="1" applyFont="1" applyFill="1" applyBorder="1" applyAlignment="1">
      <alignment vertical="top"/>
    </xf>
    <xf numFmtId="0" fontId="20" fillId="34" borderId="19" xfId="0" applyNumberFormat="1" applyFont="1" applyFill="1" applyBorder="1" applyAlignment="1">
      <alignment vertical="top"/>
    </xf>
    <xf numFmtId="3" fontId="20" fillId="34" borderId="21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7" fontId="20" fillId="34" borderId="23" xfId="0" applyNumberFormat="1" applyFont="1" applyFill="1" applyBorder="1" applyAlignment="1">
      <alignment horizontal="center" vertical="center"/>
    </xf>
    <xf numFmtId="7" fontId="20" fillId="34" borderId="23" xfId="0" applyNumberFormat="1" applyFont="1" applyFill="1" applyBorder="1" applyAlignment="1">
      <alignment/>
    </xf>
    <xf numFmtId="0" fontId="20" fillId="34" borderId="23" xfId="0" applyFont="1" applyFill="1" applyBorder="1" applyAlignment="1">
      <alignment vertical="center"/>
    </xf>
    <xf numFmtId="7" fontId="20" fillId="34" borderId="23" xfId="0" applyNumberFormat="1" applyFont="1" applyFill="1" applyBorder="1" applyAlignment="1">
      <alignment vertical="center"/>
    </xf>
    <xf numFmtId="0" fontId="20" fillId="34" borderId="23" xfId="0" applyNumberFormat="1" applyFont="1" applyFill="1" applyBorder="1" applyAlignment="1">
      <alignment vertical="center"/>
    </xf>
    <xf numFmtId="5" fontId="18" fillId="0" borderId="21" xfId="0" applyNumberFormat="1" applyFont="1" applyBorder="1" applyAlignment="1">
      <alignment vertical="center"/>
    </xf>
    <xf numFmtId="0" fontId="21" fillId="34" borderId="23" xfId="0" applyNumberFormat="1" applyFont="1" applyFill="1" applyBorder="1" applyAlignment="1">
      <alignment vertical="top"/>
    </xf>
    <xf numFmtId="0" fontId="21" fillId="34" borderId="19" xfId="0" applyNumberFormat="1" applyFont="1" applyFill="1" applyBorder="1" applyAlignment="1">
      <alignment vertical="top"/>
    </xf>
    <xf numFmtId="3" fontId="21" fillId="34" borderId="21" xfId="0" applyNumberFormat="1" applyFont="1" applyFill="1" applyBorder="1" applyAlignment="1">
      <alignment horizontal="center" vertical="center"/>
    </xf>
    <xf numFmtId="0" fontId="21" fillId="34" borderId="23" xfId="0" applyNumberFormat="1" applyFont="1" applyFill="1" applyBorder="1" applyAlignment="1">
      <alignment horizontal="center" vertical="center"/>
    </xf>
    <xf numFmtId="7" fontId="21" fillId="34" borderId="23" xfId="0" applyNumberFormat="1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/>
    </xf>
    <xf numFmtId="0" fontId="21" fillId="34" borderId="23" xfId="0" applyFont="1" applyFill="1" applyBorder="1" applyAlignment="1">
      <alignment vertical="center"/>
    </xf>
    <xf numFmtId="7" fontId="21" fillId="34" borderId="23" xfId="0" applyNumberFormat="1" applyFont="1" applyFill="1" applyBorder="1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3" borderId="21" xfId="0" applyNumberFormat="1" applyFont="1" applyFill="1" applyBorder="1" applyAlignment="1">
      <alignment vertical="center"/>
    </xf>
    <xf numFmtId="0" fontId="19" fillId="33" borderId="19" xfId="0" applyNumberFormat="1" applyFont="1" applyFill="1" applyBorder="1" applyAlignment="1">
      <alignment vertical="center"/>
    </xf>
    <xf numFmtId="0" fontId="19" fillId="33" borderId="20" xfId="0" applyFont="1" applyFill="1" applyBorder="1" applyAlignment="1">
      <alignment vertical="center"/>
    </xf>
    <xf numFmtId="0" fontId="20" fillId="34" borderId="21" xfId="0" applyNumberFormat="1" applyFont="1" applyFill="1" applyBorder="1" applyAlignment="1">
      <alignment horizontal="center" vertical="center"/>
    </xf>
    <xf numFmtId="0" fontId="19" fillId="33" borderId="9" xfId="0" applyNumberFormat="1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2" xfId="0" applyNumberFormat="1" applyFont="1" applyFill="1" applyBorder="1" applyAlignment="1">
      <alignment vertical="center"/>
    </xf>
    <xf numFmtId="0" fontId="22" fillId="33" borderId="19" xfId="0" applyFont="1" applyFill="1" applyBorder="1" applyAlignment="1">
      <alignment/>
    </xf>
    <xf numFmtId="0" fontId="19" fillId="33" borderId="21" xfId="0" applyNumberFormat="1" applyFont="1" applyFill="1" applyBorder="1" applyAlignment="1">
      <alignment horizontal="left" vertical="center"/>
    </xf>
    <xf numFmtId="0" fontId="22" fillId="33" borderId="20" xfId="0" applyFont="1" applyFill="1" applyBorder="1" applyAlignment="1">
      <alignment/>
    </xf>
    <xf numFmtId="0" fontId="19" fillId="33" borderId="21" xfId="0" applyFont="1" applyFill="1" applyBorder="1" applyAlignment="1">
      <alignment vertical="center"/>
    </xf>
    <xf numFmtId="0" fontId="20" fillId="34" borderId="24" xfId="0" applyNumberFormat="1" applyFont="1" applyFill="1" applyBorder="1" applyAlignment="1">
      <alignment vertical="top"/>
    </xf>
    <xf numFmtId="0" fontId="20" fillId="34" borderId="25" xfId="0" applyNumberFormat="1" applyFont="1" applyFill="1" applyBorder="1" applyAlignment="1">
      <alignment vertical="top"/>
    </xf>
    <xf numFmtId="0" fontId="22" fillId="33" borderId="19" xfId="0" applyNumberFormat="1" applyFont="1" applyFill="1" applyBorder="1" applyAlignment="1">
      <alignment vertical="center"/>
    </xf>
    <xf numFmtId="0" fontId="20" fillId="34" borderId="26" xfId="0" applyNumberFormat="1" applyFont="1" applyFill="1" applyBorder="1" applyAlignment="1">
      <alignment horizontal="center" vertical="center"/>
    </xf>
    <xf numFmtId="0" fontId="20" fillId="34" borderId="24" xfId="0" applyNumberFormat="1" applyFont="1" applyFill="1" applyBorder="1" applyAlignment="1">
      <alignment horizontal="center" vertical="center"/>
    </xf>
    <xf numFmtId="7" fontId="20" fillId="34" borderId="24" xfId="0" applyNumberFormat="1" applyFont="1" applyFill="1" applyBorder="1" applyAlignment="1">
      <alignment horizontal="center" vertical="center"/>
    </xf>
    <xf numFmtId="7" fontId="20" fillId="34" borderId="24" xfId="0" applyNumberFormat="1" applyFont="1" applyFill="1" applyBorder="1" applyAlignment="1">
      <alignment vertical="center"/>
    </xf>
    <xf numFmtId="0" fontId="20" fillId="34" borderId="24" xfId="0" applyFont="1" applyFill="1" applyBorder="1" applyAlignment="1">
      <alignment vertical="center"/>
    </xf>
    <xf numFmtId="0" fontId="20" fillId="34" borderId="24" xfId="0" applyFont="1" applyFill="1" applyBorder="1" applyAlignment="1">
      <alignment/>
    </xf>
    <xf numFmtId="0" fontId="22" fillId="33" borderId="18" xfId="0" applyNumberFormat="1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5" fontId="18" fillId="34" borderId="23" xfId="0" applyNumberFormat="1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0" fontId="23" fillId="33" borderId="21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top"/>
    </xf>
    <xf numFmtId="17" fontId="19" fillId="33" borderId="23" xfId="0" applyNumberFormat="1" applyFont="1" applyFill="1" applyBorder="1" applyAlignment="1">
      <alignment vertical="top"/>
    </xf>
    <xf numFmtId="17" fontId="19" fillId="34" borderId="23" xfId="0" applyNumberFormat="1" applyFont="1" applyFill="1" applyBorder="1" applyAlignment="1">
      <alignment vertical="top"/>
    </xf>
    <xf numFmtId="0" fontId="19" fillId="34" borderId="23" xfId="0" applyNumberFormat="1" applyFont="1" applyFill="1" applyBorder="1" applyAlignment="1">
      <alignment vertical="center"/>
    </xf>
    <xf numFmtId="7" fontId="18" fillId="34" borderId="23" xfId="0" applyNumberFormat="1" applyFont="1" applyFill="1" applyBorder="1" applyAlignment="1">
      <alignment vertical="center"/>
    </xf>
    <xf numFmtId="5" fontId="18" fillId="34" borderId="24" xfId="0" applyNumberFormat="1" applyFont="1" applyFill="1" applyBorder="1" applyAlignment="1">
      <alignment vertical="center"/>
    </xf>
    <xf numFmtId="0" fontId="22" fillId="34" borderId="23" xfId="0" applyFont="1" applyFill="1" applyBorder="1" applyAlignment="1">
      <alignment/>
    </xf>
    <xf numFmtId="0" fontId="18" fillId="34" borderId="23" xfId="0" applyFont="1" applyFill="1" applyBorder="1" applyAlignment="1">
      <alignment vertical="center"/>
    </xf>
    <xf numFmtId="0" fontId="17" fillId="34" borderId="23" xfId="0" applyFont="1" applyFill="1" applyBorder="1" applyAlignment="1">
      <alignment vertical="center"/>
    </xf>
    <xf numFmtId="0" fontId="20" fillId="35" borderId="23" xfId="0" applyFont="1" applyFill="1" applyBorder="1" applyAlignment="1">
      <alignment/>
    </xf>
    <xf numFmtId="17" fontId="18" fillId="35" borderId="23" xfId="0" applyNumberFormat="1" applyFont="1" applyFill="1" applyBorder="1" applyAlignment="1">
      <alignment vertical="top"/>
    </xf>
    <xf numFmtId="0" fontId="18" fillId="0" borderId="19" xfId="0" applyNumberFormat="1" applyFont="1" applyFill="1" applyBorder="1" applyAlignment="1">
      <alignment vertical="top"/>
    </xf>
    <xf numFmtId="0" fontId="20" fillId="34" borderId="21" xfId="0" applyNumberFormat="1" applyFont="1" applyFill="1" applyBorder="1" applyAlignment="1">
      <alignment vertical="top"/>
    </xf>
    <xf numFmtId="0" fontId="18" fillId="34" borderId="21" xfId="0" applyNumberFormat="1" applyFont="1" applyFill="1" applyBorder="1" applyAlignment="1">
      <alignment vertical="top"/>
    </xf>
    <xf numFmtId="0" fontId="20" fillId="34" borderId="18" xfId="0" applyNumberFormat="1" applyFont="1" applyFill="1" applyBorder="1" applyAlignment="1">
      <alignment vertical="top"/>
    </xf>
    <xf numFmtId="0" fontId="20" fillId="34" borderId="18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18" fillId="35" borderId="18" xfId="0" applyFont="1" applyFill="1" applyBorder="1" applyAlignment="1">
      <alignment/>
    </xf>
    <xf numFmtId="0" fontId="20" fillId="35" borderId="18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18" fillId="34" borderId="20" xfId="0" applyNumberFormat="1" applyFont="1" applyFill="1" applyBorder="1" applyAlignment="1">
      <alignment vertical="top"/>
    </xf>
    <xf numFmtId="0" fontId="20" fillId="34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="70" zoomScaleNormal="70" zoomScalePageLayoutView="0" workbookViewId="0" topLeftCell="A1">
      <selection activeCell="F3" sqref="F3"/>
    </sheetView>
  </sheetViews>
  <sheetFormatPr defaultColWidth="9.00390625" defaultRowHeight="12.75"/>
  <cols>
    <col min="1" max="4" width="3.75390625" style="71" customWidth="1"/>
    <col min="5" max="5" width="5.75390625" style="71" customWidth="1"/>
    <col min="6" max="6" width="37.00390625" style="71" customWidth="1"/>
    <col min="7" max="8" width="6.625" style="71" customWidth="1"/>
    <col min="9" max="9" width="76.25390625" style="71" customWidth="1"/>
    <col min="10" max="10" width="25.125" style="71" bestFit="1" customWidth="1"/>
    <col min="11" max="11" width="8.25390625" style="71" bestFit="1" customWidth="1"/>
    <col min="12" max="12" width="10.625" style="71" customWidth="1"/>
    <col min="13" max="13" width="10.25390625" style="71" bestFit="1" customWidth="1"/>
    <col min="14" max="14" width="22.25390625" style="71" bestFit="1" customWidth="1"/>
    <col min="15" max="15" width="8.25390625" style="71" bestFit="1" customWidth="1"/>
    <col min="16" max="16" width="10.25390625" style="71" customWidth="1"/>
    <col min="17" max="17" width="2.125" style="71" customWidth="1"/>
    <col min="18" max="18" width="20.25390625" style="71" customWidth="1"/>
    <col min="19" max="19" width="9.625" style="71" customWidth="1"/>
    <col min="20" max="20" width="8.125" style="71" customWidth="1"/>
    <col min="21" max="21" width="16.75390625" style="71" customWidth="1"/>
    <col min="22" max="16384" width="9.125" style="71" customWidth="1"/>
  </cols>
  <sheetData>
    <row r="1" spans="1:21" ht="2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 t="s">
        <v>0</v>
      </c>
      <c r="O1" s="70"/>
      <c r="P1" s="70"/>
      <c r="Q1" s="70"/>
      <c r="R1" s="70"/>
      <c r="S1" s="70"/>
      <c r="T1" s="70"/>
      <c r="U1" s="70"/>
    </row>
    <row r="2" spans="1:21" ht="18" customHeight="1">
      <c r="A2" s="70"/>
      <c r="B2" s="124" t="s">
        <v>35</v>
      </c>
      <c r="C2" s="70"/>
      <c r="M2" s="70"/>
      <c r="N2" s="125">
        <v>39630</v>
      </c>
      <c r="P2" s="70"/>
      <c r="S2" s="70"/>
      <c r="T2" s="73"/>
      <c r="U2" s="70" t="s">
        <v>3</v>
      </c>
    </row>
    <row r="3" spans="1:21" ht="20.25">
      <c r="A3" s="70"/>
      <c r="M3" s="70"/>
      <c r="P3" s="70"/>
      <c r="U3" s="70"/>
    </row>
    <row r="4" spans="1:21" ht="20.25">
      <c r="A4" s="70" t="s">
        <v>4</v>
      </c>
      <c r="E4" s="70"/>
      <c r="F4" s="70" t="s">
        <v>5</v>
      </c>
      <c r="K4" s="70"/>
      <c r="L4" s="70" t="s">
        <v>6</v>
      </c>
      <c r="P4" s="70"/>
      <c r="U4" s="70"/>
    </row>
    <row r="5" spans="1:21" ht="20.25">
      <c r="A5" s="70"/>
      <c r="E5" s="70"/>
      <c r="K5" s="70"/>
      <c r="P5" s="70"/>
      <c r="U5" s="70"/>
    </row>
    <row r="6" spans="1:21" ht="23.25">
      <c r="A6" s="74"/>
      <c r="B6" s="125" t="s">
        <v>117</v>
      </c>
      <c r="C6" s="75"/>
      <c r="D6" s="72"/>
      <c r="E6" s="72"/>
      <c r="F6" s="126" t="s">
        <v>66</v>
      </c>
      <c r="G6" s="72"/>
      <c r="H6" s="72"/>
      <c r="I6" s="72"/>
      <c r="J6" s="72"/>
      <c r="K6" s="72"/>
      <c r="L6" s="74" t="s">
        <v>58</v>
      </c>
      <c r="M6" s="72"/>
      <c r="P6" s="70"/>
      <c r="Q6" s="73"/>
      <c r="R6" s="70" t="s">
        <v>8</v>
      </c>
      <c r="S6" s="70" t="s">
        <v>9</v>
      </c>
      <c r="U6" s="70"/>
    </row>
    <row r="7" spans="1:21" ht="20.25">
      <c r="A7" s="70"/>
      <c r="B7" s="72"/>
      <c r="C7" s="72"/>
      <c r="D7" s="72"/>
      <c r="E7" s="72"/>
      <c r="F7" s="72" t="s">
        <v>32</v>
      </c>
      <c r="G7" s="72"/>
      <c r="H7" s="72"/>
      <c r="I7" s="72"/>
      <c r="J7" s="72"/>
      <c r="K7" s="72"/>
      <c r="L7" s="72" t="s">
        <v>59</v>
      </c>
      <c r="M7" s="72"/>
      <c r="P7" s="70"/>
      <c r="Q7" s="70"/>
      <c r="R7" s="70" t="s">
        <v>10</v>
      </c>
      <c r="S7" s="70" t="s">
        <v>11</v>
      </c>
      <c r="U7" s="70"/>
    </row>
    <row r="8" spans="1:21" ht="12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U8" s="70"/>
    </row>
    <row r="9" spans="1:21" ht="20.25">
      <c r="A9" s="76" t="s">
        <v>12</v>
      </c>
      <c r="F9" s="70"/>
      <c r="G9" s="70" t="s">
        <v>13</v>
      </c>
      <c r="H9" s="70" t="s">
        <v>14</v>
      </c>
      <c r="I9" s="70" t="s">
        <v>15</v>
      </c>
      <c r="J9" s="70" t="s">
        <v>16</v>
      </c>
      <c r="M9" s="70"/>
      <c r="N9" s="70" t="s">
        <v>17</v>
      </c>
      <c r="P9" s="70"/>
      <c r="U9" s="70"/>
    </row>
    <row r="10" spans="1:21" ht="27" customHeight="1">
      <c r="A10" s="141" t="s">
        <v>118</v>
      </c>
      <c r="B10" s="142"/>
      <c r="C10" s="143"/>
      <c r="D10" s="140"/>
      <c r="E10" s="140"/>
      <c r="F10" s="136"/>
      <c r="G10" s="70"/>
      <c r="H10" s="70"/>
      <c r="I10" s="70"/>
      <c r="M10" s="70"/>
      <c r="P10" s="70"/>
      <c r="Q10" s="73" t="s">
        <v>18</v>
      </c>
      <c r="R10" s="70" t="s">
        <v>19</v>
      </c>
      <c r="S10" s="70" t="s">
        <v>20</v>
      </c>
      <c r="U10" s="70"/>
    </row>
    <row r="11" spans="1:21" ht="29.25" customHeight="1">
      <c r="A11" s="134" t="s">
        <v>119</v>
      </c>
      <c r="B11" s="133"/>
      <c r="C11" s="135"/>
      <c r="D11" s="144"/>
      <c r="E11" s="145"/>
      <c r="F11" s="137"/>
      <c r="G11" s="73"/>
      <c r="H11" s="73" t="s">
        <v>42</v>
      </c>
      <c r="I11" s="73"/>
      <c r="J11" s="72"/>
      <c r="K11" s="73">
        <v>100</v>
      </c>
      <c r="L11" s="72"/>
      <c r="M11" s="72"/>
      <c r="P11" s="70"/>
      <c r="Q11" s="70"/>
      <c r="R11" s="70" t="s">
        <v>11</v>
      </c>
      <c r="S11" s="70" t="s">
        <v>21</v>
      </c>
      <c r="U11" s="70"/>
    </row>
    <row r="12" spans="1:21" ht="20.25" customHeight="1">
      <c r="A12" s="70"/>
      <c r="B12" s="72" t="s">
        <v>22</v>
      </c>
      <c r="C12" s="138"/>
      <c r="D12" s="138"/>
      <c r="E12" s="139"/>
      <c r="F12" s="72" t="s">
        <v>23</v>
      </c>
      <c r="I12" s="70"/>
      <c r="J12" s="127" t="s">
        <v>36</v>
      </c>
      <c r="K12" s="70"/>
      <c r="L12" s="72"/>
      <c r="M12" s="70"/>
      <c r="N12" s="127" t="s">
        <v>37</v>
      </c>
      <c r="O12" s="70"/>
      <c r="P12" s="72"/>
      <c r="Q12" s="70"/>
      <c r="R12" s="70"/>
      <c r="S12" s="130"/>
      <c r="U12" s="70"/>
    </row>
    <row r="13" spans="1:21" ht="22.5">
      <c r="A13" s="77" t="s">
        <v>24</v>
      </c>
      <c r="B13" s="77" t="s">
        <v>25</v>
      </c>
      <c r="C13" s="77" t="s">
        <v>26</v>
      </c>
      <c r="D13" s="77" t="s">
        <v>27</v>
      </c>
      <c r="E13" s="78"/>
      <c r="F13" s="78"/>
      <c r="G13" s="78"/>
      <c r="H13" s="78"/>
      <c r="I13" s="79"/>
      <c r="J13" s="70" t="s">
        <v>28</v>
      </c>
      <c r="K13" s="70" t="s">
        <v>29</v>
      </c>
      <c r="L13" s="70" t="s">
        <v>30</v>
      </c>
      <c r="M13" s="77" t="s">
        <v>31</v>
      </c>
      <c r="N13" s="70" t="s">
        <v>28</v>
      </c>
      <c r="O13" s="70" t="s">
        <v>29</v>
      </c>
      <c r="P13" s="70" t="s">
        <v>30</v>
      </c>
      <c r="Q13" s="70" t="s">
        <v>33</v>
      </c>
      <c r="R13" s="70"/>
      <c r="S13" s="124" t="s">
        <v>31</v>
      </c>
      <c r="U13" s="70"/>
    </row>
    <row r="14" spans="1:21" ht="25.5" customHeight="1">
      <c r="A14" s="70" t="s">
        <v>32</v>
      </c>
      <c r="B14" s="72" t="s">
        <v>32</v>
      </c>
      <c r="C14" s="70"/>
      <c r="D14" s="80" t="s">
        <v>32</v>
      </c>
      <c r="E14" s="68" t="s">
        <v>67</v>
      </c>
      <c r="F14" s="97"/>
      <c r="G14" s="97"/>
      <c r="H14" s="97"/>
      <c r="I14" s="98"/>
      <c r="J14" s="81"/>
      <c r="K14" s="82"/>
      <c r="L14" s="83"/>
      <c r="M14" s="84"/>
      <c r="N14" s="82"/>
      <c r="O14" s="82"/>
      <c r="P14" s="83"/>
      <c r="Q14" s="86"/>
      <c r="R14" s="86"/>
      <c r="S14" s="132"/>
      <c r="T14" s="85"/>
      <c r="U14" s="88">
        <f>SUM('Div 0 Special Sections'!Y30)</f>
        <v>400</v>
      </c>
    </row>
    <row r="15" spans="1:21" s="94" customFormat="1" ht="25.5" customHeight="1">
      <c r="A15" s="89"/>
      <c r="B15" s="89"/>
      <c r="C15" s="89"/>
      <c r="D15" s="90"/>
      <c r="E15" s="68" t="s">
        <v>68</v>
      </c>
      <c r="F15" s="122"/>
      <c r="G15" s="122"/>
      <c r="H15" s="122"/>
      <c r="I15" s="123"/>
      <c r="J15" s="91"/>
      <c r="K15" s="92"/>
      <c r="L15" s="93"/>
      <c r="N15" s="92"/>
      <c r="O15" s="92"/>
      <c r="P15" s="93"/>
      <c r="Q15" s="96"/>
      <c r="R15" s="96"/>
      <c r="S15" s="131"/>
      <c r="T15" s="95"/>
      <c r="U15" s="128">
        <f>SUM('Div 1 General Requirements'!Y30)</f>
        <v>32490</v>
      </c>
    </row>
    <row r="16" spans="1:21" ht="25.5" customHeight="1">
      <c r="A16" s="70"/>
      <c r="B16" s="70"/>
      <c r="C16" s="70"/>
      <c r="D16" s="80"/>
      <c r="E16" s="68" t="s">
        <v>69</v>
      </c>
      <c r="F16" s="97"/>
      <c r="G16" s="97"/>
      <c r="H16" s="97"/>
      <c r="I16" s="98"/>
      <c r="J16" s="81"/>
      <c r="K16" s="82"/>
      <c r="L16" s="83"/>
      <c r="N16" s="82"/>
      <c r="O16" s="82"/>
      <c r="P16" s="83"/>
      <c r="Q16" s="86"/>
      <c r="R16" s="86"/>
      <c r="S16" s="85"/>
      <c r="T16" s="85"/>
      <c r="U16" s="128">
        <f>SUM('Div 2 Existing Conditions'!Y30)</f>
        <v>4500</v>
      </c>
    </row>
    <row r="17" spans="1:21" ht="25.5" customHeight="1">
      <c r="A17" s="70"/>
      <c r="B17" s="70"/>
      <c r="C17" s="70"/>
      <c r="D17" s="80"/>
      <c r="E17" s="68" t="s">
        <v>70</v>
      </c>
      <c r="F17" s="97"/>
      <c r="G17" s="97"/>
      <c r="H17" s="97"/>
      <c r="I17" s="98"/>
      <c r="J17" s="81"/>
      <c r="K17" s="82"/>
      <c r="L17" s="83"/>
      <c r="M17" s="86"/>
      <c r="N17" s="82"/>
      <c r="O17" s="82"/>
      <c r="P17" s="83"/>
      <c r="Q17" s="86"/>
      <c r="R17" s="86"/>
      <c r="S17" s="85"/>
      <c r="T17" s="85"/>
      <c r="U17" s="121">
        <f>SUM('Div 3 Concrete'!Y30)</f>
        <v>0</v>
      </c>
    </row>
    <row r="18" spans="1:21" ht="25.5" customHeight="1">
      <c r="A18" s="70"/>
      <c r="B18" s="70"/>
      <c r="C18" s="70"/>
      <c r="D18" s="80"/>
      <c r="E18" s="68" t="s">
        <v>71</v>
      </c>
      <c r="F18" s="97"/>
      <c r="G18" s="97"/>
      <c r="H18" s="97"/>
      <c r="I18" s="98"/>
      <c r="J18" s="81"/>
      <c r="K18" s="82"/>
      <c r="L18" s="83"/>
      <c r="M18" s="86"/>
      <c r="N18" s="82"/>
      <c r="O18" s="82"/>
      <c r="P18" s="83"/>
      <c r="Q18" s="86"/>
      <c r="R18" s="86"/>
      <c r="S18" s="85"/>
      <c r="T18" s="85"/>
      <c r="U18" s="121">
        <f>SUM('Div 4 Masonry'!Y30)</f>
        <v>180</v>
      </c>
    </row>
    <row r="19" spans="1:21" ht="25.5" customHeight="1">
      <c r="A19" s="70"/>
      <c r="B19" s="70"/>
      <c r="C19" s="70"/>
      <c r="D19" s="80"/>
      <c r="E19" s="68" t="s">
        <v>72</v>
      </c>
      <c r="F19" s="97"/>
      <c r="G19" s="97"/>
      <c r="H19" s="97"/>
      <c r="I19" s="98"/>
      <c r="J19" s="81"/>
      <c r="K19" s="82"/>
      <c r="L19" s="83"/>
      <c r="M19" s="86"/>
      <c r="N19" s="82"/>
      <c r="O19" s="82"/>
      <c r="P19" s="83"/>
      <c r="Q19" s="86"/>
      <c r="R19" s="86"/>
      <c r="S19" s="85"/>
      <c r="T19" s="85"/>
      <c r="U19" s="121">
        <f>SUM('Div 5 Metals'!Y30)</f>
        <v>100</v>
      </c>
    </row>
    <row r="20" spans="1:21" ht="25.5" customHeight="1">
      <c r="A20" s="70"/>
      <c r="B20" s="70"/>
      <c r="C20" s="70"/>
      <c r="D20" s="80"/>
      <c r="E20" s="68" t="s">
        <v>73</v>
      </c>
      <c r="F20" s="97"/>
      <c r="G20" s="97"/>
      <c r="H20" s="97"/>
      <c r="I20" s="98"/>
      <c r="J20" s="81"/>
      <c r="K20" s="82"/>
      <c r="L20" s="83"/>
      <c r="M20" s="86"/>
      <c r="N20" s="82"/>
      <c r="O20" s="82"/>
      <c r="P20" s="83"/>
      <c r="Q20" s="86"/>
      <c r="R20" s="86"/>
      <c r="S20" s="85"/>
      <c r="T20" s="85"/>
      <c r="U20" s="121">
        <f>SUM('Div 6 Wood &amp; Plastic'!Y30)</f>
        <v>330</v>
      </c>
    </row>
    <row r="21" spans="1:21" ht="25.5" customHeight="1">
      <c r="A21" s="70"/>
      <c r="B21" s="70"/>
      <c r="C21" s="70"/>
      <c r="D21" s="80"/>
      <c r="E21" s="68" t="s">
        <v>74</v>
      </c>
      <c r="F21" s="97"/>
      <c r="G21" s="97"/>
      <c r="H21" s="97"/>
      <c r="I21" s="98"/>
      <c r="J21" s="81"/>
      <c r="K21" s="82"/>
      <c r="L21" s="83"/>
      <c r="M21" s="86"/>
      <c r="N21" s="82"/>
      <c r="O21" s="82"/>
      <c r="P21" s="83"/>
      <c r="Q21" s="86"/>
      <c r="R21" s="86"/>
      <c r="S21" s="85"/>
      <c r="T21" s="85"/>
      <c r="U21" s="121">
        <f>SUM('Div 7 Thermal &amp; Moisture Protec'!Y30)</f>
        <v>300</v>
      </c>
    </row>
    <row r="22" spans="1:21" ht="25.5" customHeight="1">
      <c r="A22" s="70"/>
      <c r="B22" s="70"/>
      <c r="C22" s="70"/>
      <c r="D22" s="80"/>
      <c r="E22" s="68" t="s">
        <v>75</v>
      </c>
      <c r="F22" s="97"/>
      <c r="G22" s="97"/>
      <c r="H22" s="97"/>
      <c r="I22" s="98"/>
      <c r="J22" s="81"/>
      <c r="K22" s="82"/>
      <c r="L22" s="83"/>
      <c r="M22" s="86"/>
      <c r="N22" s="82"/>
      <c r="O22" s="82"/>
      <c r="P22" s="83"/>
      <c r="Q22" s="86"/>
      <c r="R22" s="86"/>
      <c r="S22" s="85"/>
      <c r="T22" s="85"/>
      <c r="U22" s="121">
        <f>SUM('Div 8 Doors &amp; Windows'!Y30)</f>
        <v>354</v>
      </c>
    </row>
    <row r="23" spans="1:21" ht="25.5" customHeight="1">
      <c r="A23" s="70"/>
      <c r="B23" s="70"/>
      <c r="C23" s="70"/>
      <c r="D23" s="80"/>
      <c r="E23" s="68" t="s">
        <v>76</v>
      </c>
      <c r="F23" s="97"/>
      <c r="G23" s="97"/>
      <c r="H23" s="97"/>
      <c r="I23" s="98"/>
      <c r="J23" s="81"/>
      <c r="K23" s="82"/>
      <c r="L23" s="83"/>
      <c r="M23" s="86"/>
      <c r="N23" s="82"/>
      <c r="O23" s="82"/>
      <c r="P23" s="83"/>
      <c r="Q23" s="86"/>
      <c r="R23" s="86"/>
      <c r="S23" s="85"/>
      <c r="T23" s="85"/>
      <c r="U23" s="121">
        <f>SUM('Div 9 Finishes'!Y30)</f>
        <v>1452</v>
      </c>
    </row>
    <row r="24" spans="1:21" ht="25.5" customHeight="1">
      <c r="A24" s="70"/>
      <c r="B24" s="70"/>
      <c r="C24" s="70"/>
      <c r="D24" s="80"/>
      <c r="E24" s="68" t="s">
        <v>77</v>
      </c>
      <c r="F24" s="97"/>
      <c r="G24" s="97"/>
      <c r="H24" s="97"/>
      <c r="I24" s="98"/>
      <c r="J24" s="81"/>
      <c r="K24" s="82"/>
      <c r="L24" s="83"/>
      <c r="M24" s="86"/>
      <c r="N24" s="82"/>
      <c r="O24" s="82"/>
      <c r="P24" s="83"/>
      <c r="Q24" s="86"/>
      <c r="R24" s="86"/>
      <c r="S24" s="85"/>
      <c r="T24" s="85"/>
      <c r="U24" s="121">
        <f>SUM('Div 10 Specialties'!Y30)</f>
        <v>650</v>
      </c>
    </row>
    <row r="25" spans="1:21" ht="25.5" customHeight="1">
      <c r="A25" s="70"/>
      <c r="B25" s="70"/>
      <c r="C25" s="70"/>
      <c r="D25" s="80"/>
      <c r="E25" s="68" t="s">
        <v>78</v>
      </c>
      <c r="F25" s="97"/>
      <c r="G25" s="97"/>
      <c r="H25" s="97"/>
      <c r="I25" s="98"/>
      <c r="J25" s="81"/>
      <c r="K25" s="82"/>
      <c r="L25" s="83"/>
      <c r="M25" s="86"/>
      <c r="N25" s="82"/>
      <c r="O25" s="82"/>
      <c r="P25" s="83"/>
      <c r="Q25" s="86"/>
      <c r="R25" s="86"/>
      <c r="S25" s="85"/>
      <c r="T25" s="85"/>
      <c r="U25" s="121">
        <f>SUM('Div 11 Equipment'!Y30)</f>
        <v>250</v>
      </c>
    </row>
    <row r="26" spans="1:21" ht="25.5" customHeight="1">
      <c r="A26" s="70"/>
      <c r="B26" s="70"/>
      <c r="C26" s="70"/>
      <c r="D26" s="80"/>
      <c r="E26" s="68" t="s">
        <v>79</v>
      </c>
      <c r="F26" s="97"/>
      <c r="G26" s="97"/>
      <c r="H26" s="97"/>
      <c r="I26" s="98"/>
      <c r="J26" s="81"/>
      <c r="K26" s="82"/>
      <c r="L26" s="83"/>
      <c r="M26" s="86"/>
      <c r="N26" s="82"/>
      <c r="O26" s="82"/>
      <c r="P26" s="83"/>
      <c r="Q26" s="86"/>
      <c r="R26" s="86"/>
      <c r="S26" s="85"/>
      <c r="T26" s="85"/>
      <c r="U26" s="121">
        <f>SUM('Div 12 Furnishings'!Y30)</f>
        <v>330</v>
      </c>
    </row>
    <row r="27" spans="1:21" ht="25.5" customHeight="1">
      <c r="A27" s="70"/>
      <c r="B27" s="70"/>
      <c r="C27" s="70"/>
      <c r="D27" s="80"/>
      <c r="E27" s="68" t="s">
        <v>80</v>
      </c>
      <c r="F27" s="97"/>
      <c r="G27" s="97"/>
      <c r="H27" s="97"/>
      <c r="I27" s="98"/>
      <c r="J27" s="81"/>
      <c r="K27" s="82"/>
      <c r="L27" s="83"/>
      <c r="M27" s="86"/>
      <c r="N27" s="82"/>
      <c r="O27" s="82"/>
      <c r="P27" s="83"/>
      <c r="Q27" s="86"/>
      <c r="R27" s="86"/>
      <c r="S27" s="85"/>
      <c r="T27" s="85"/>
      <c r="U27" s="121">
        <f>SUM('Div 13 Special Construction'!Y30)</f>
        <v>0</v>
      </c>
    </row>
    <row r="28" spans="1:21" ht="25.5" customHeight="1">
      <c r="A28" s="70"/>
      <c r="B28" s="70"/>
      <c r="C28" s="70"/>
      <c r="D28" s="80"/>
      <c r="E28" s="99" t="s">
        <v>81</v>
      </c>
      <c r="F28" s="100"/>
      <c r="G28" s="97"/>
      <c r="H28" s="97"/>
      <c r="I28" s="98"/>
      <c r="J28" s="101"/>
      <c r="K28" s="82"/>
      <c r="L28" s="83"/>
      <c r="M28" s="86"/>
      <c r="N28" s="82"/>
      <c r="O28" s="82"/>
      <c r="P28" s="83"/>
      <c r="Q28" s="86"/>
      <c r="R28" s="86"/>
      <c r="S28" s="85"/>
      <c r="T28" s="85"/>
      <c r="U28" s="121">
        <f>SUM('Division 14 Conveying Equipment'!Y30)</f>
        <v>0</v>
      </c>
    </row>
    <row r="29" spans="1:21" ht="25.5" customHeight="1">
      <c r="A29" s="70"/>
      <c r="B29" s="70"/>
      <c r="C29" s="70"/>
      <c r="D29" s="80"/>
      <c r="E29" s="102" t="s">
        <v>82</v>
      </c>
      <c r="F29" s="103"/>
      <c r="G29" s="104"/>
      <c r="H29" s="104"/>
      <c r="I29" s="105"/>
      <c r="J29" s="101"/>
      <c r="K29" s="82"/>
      <c r="L29" s="83"/>
      <c r="M29" s="86"/>
      <c r="N29" s="82"/>
      <c r="O29" s="82"/>
      <c r="P29" s="83"/>
      <c r="Q29" s="86"/>
      <c r="R29" s="86"/>
      <c r="S29" s="85"/>
      <c r="T29" s="85"/>
      <c r="U29" s="121">
        <f>SUM('Div 21 Fire Suppression'!Y30)</f>
        <v>0</v>
      </c>
    </row>
    <row r="30" spans="1:21" ht="25.5" customHeight="1">
      <c r="A30" s="70"/>
      <c r="B30" s="70"/>
      <c r="C30" s="70"/>
      <c r="D30" s="80"/>
      <c r="E30" s="102" t="s">
        <v>83</v>
      </c>
      <c r="F30" s="103"/>
      <c r="G30" s="104"/>
      <c r="H30" s="104"/>
      <c r="I30" s="105"/>
      <c r="J30" s="101"/>
      <c r="K30" s="82"/>
      <c r="L30" s="83"/>
      <c r="M30" s="86"/>
      <c r="N30" s="82"/>
      <c r="O30" s="82"/>
      <c r="P30" s="83"/>
      <c r="Q30" s="86"/>
      <c r="R30" s="86"/>
      <c r="S30" s="85"/>
      <c r="T30" s="85"/>
      <c r="U30" s="121">
        <f>SUM('Div 22 Plumbing'!Y30)</f>
        <v>0</v>
      </c>
    </row>
    <row r="31" spans="1:21" ht="25.5" customHeight="1">
      <c r="A31" s="70"/>
      <c r="B31" s="70"/>
      <c r="C31" s="70"/>
      <c r="D31" s="80"/>
      <c r="E31" s="102" t="s">
        <v>84</v>
      </c>
      <c r="F31" s="103"/>
      <c r="G31" s="104"/>
      <c r="H31" s="104"/>
      <c r="I31" s="105"/>
      <c r="J31" s="101"/>
      <c r="K31" s="82"/>
      <c r="L31" s="83"/>
      <c r="M31" s="86"/>
      <c r="N31" s="82"/>
      <c r="O31" s="82"/>
      <c r="P31" s="83"/>
      <c r="Q31" s="86"/>
      <c r="R31" s="86"/>
      <c r="S31" s="85"/>
      <c r="T31" s="85"/>
      <c r="U31" s="121">
        <f>SUM('Div 23 HVAC'!Y30)</f>
        <v>0</v>
      </c>
    </row>
    <row r="32" spans="1:21" ht="25.5" customHeight="1">
      <c r="A32" s="70"/>
      <c r="B32" s="70"/>
      <c r="C32" s="70"/>
      <c r="D32" s="80"/>
      <c r="E32" s="102" t="s">
        <v>85</v>
      </c>
      <c r="F32" s="103"/>
      <c r="G32" s="104"/>
      <c r="H32" s="104"/>
      <c r="I32" s="105"/>
      <c r="J32" s="101"/>
      <c r="K32" s="82"/>
      <c r="L32" s="83"/>
      <c r="M32" s="86"/>
      <c r="N32" s="82"/>
      <c r="O32" s="82"/>
      <c r="P32" s="83"/>
      <c r="Q32" s="86"/>
      <c r="R32" s="86"/>
      <c r="S32" s="85"/>
      <c r="T32" s="85"/>
      <c r="U32" s="121">
        <f>SUM('Div 26 Electrical'!Y30)</f>
        <v>0</v>
      </c>
    </row>
    <row r="33" spans="1:21" ht="25.5" customHeight="1">
      <c r="A33" s="70"/>
      <c r="B33" s="70"/>
      <c r="C33" s="70"/>
      <c r="D33" s="80"/>
      <c r="E33" s="102" t="s">
        <v>86</v>
      </c>
      <c r="F33" s="103"/>
      <c r="G33" s="104"/>
      <c r="H33" s="104"/>
      <c r="I33" s="105"/>
      <c r="J33" s="101"/>
      <c r="K33" s="82"/>
      <c r="L33" s="83"/>
      <c r="M33" s="86"/>
      <c r="N33" s="82"/>
      <c r="O33" s="82"/>
      <c r="P33" s="83"/>
      <c r="Q33" s="86"/>
      <c r="R33" s="86"/>
      <c r="S33" s="85"/>
      <c r="T33" s="85"/>
      <c r="U33" s="121">
        <f>SUM('Div 27 Communications'!Y30)</f>
        <v>0</v>
      </c>
    </row>
    <row r="34" spans="1:21" ht="25.5" customHeight="1">
      <c r="A34" s="70"/>
      <c r="B34" s="70"/>
      <c r="C34" s="70"/>
      <c r="D34" s="80"/>
      <c r="E34" s="102" t="s">
        <v>87</v>
      </c>
      <c r="F34" s="103"/>
      <c r="G34" s="104"/>
      <c r="H34" s="104"/>
      <c r="I34" s="105"/>
      <c r="J34" s="101"/>
      <c r="K34" s="82"/>
      <c r="L34" s="83"/>
      <c r="M34" s="86"/>
      <c r="N34" s="82"/>
      <c r="O34" s="82"/>
      <c r="P34" s="83"/>
      <c r="Q34" s="86"/>
      <c r="R34" s="86"/>
      <c r="S34" s="85"/>
      <c r="T34" s="85"/>
      <c r="U34" s="121">
        <f>SUM('Div 28 Electronic Safety &amp; Secu'!Y30)</f>
        <v>0</v>
      </c>
    </row>
    <row r="35" spans="1:21" ht="25.5" customHeight="1">
      <c r="A35" s="70"/>
      <c r="B35" s="70"/>
      <c r="C35" s="70"/>
      <c r="D35" s="80"/>
      <c r="E35" s="102" t="s">
        <v>88</v>
      </c>
      <c r="F35" s="103"/>
      <c r="G35" s="104"/>
      <c r="H35" s="104"/>
      <c r="I35" s="105"/>
      <c r="J35" s="101"/>
      <c r="K35" s="82"/>
      <c r="L35" s="83"/>
      <c r="M35" s="86"/>
      <c r="N35" s="82"/>
      <c r="O35" s="82"/>
      <c r="P35" s="83"/>
      <c r="Q35" s="86"/>
      <c r="R35" s="86"/>
      <c r="S35" s="85"/>
      <c r="T35" s="85"/>
      <c r="U35" s="121">
        <f>SUM('Div 31 Earthwork'!Y30)</f>
        <v>0</v>
      </c>
    </row>
    <row r="36" spans="1:21" ht="25.5" customHeight="1">
      <c r="A36" s="70"/>
      <c r="B36" s="70"/>
      <c r="C36" s="70"/>
      <c r="D36" s="80"/>
      <c r="E36" s="102" t="s">
        <v>89</v>
      </c>
      <c r="F36" s="103"/>
      <c r="G36" s="104"/>
      <c r="H36" s="104"/>
      <c r="I36" s="105"/>
      <c r="J36" s="101"/>
      <c r="K36" s="82"/>
      <c r="L36" s="83"/>
      <c r="M36" s="86"/>
      <c r="N36" s="82"/>
      <c r="O36" s="82"/>
      <c r="P36" s="83"/>
      <c r="Q36" s="86"/>
      <c r="R36" s="86"/>
      <c r="S36" s="85"/>
      <c r="T36" s="85"/>
      <c r="U36" s="121">
        <f>SUM('Div 32 Exterior Improvements'!Y30)</f>
        <v>0</v>
      </c>
    </row>
    <row r="37" spans="1:21" ht="25.5" customHeight="1">
      <c r="A37" s="70"/>
      <c r="B37" s="70"/>
      <c r="C37" s="70"/>
      <c r="D37" s="80"/>
      <c r="E37" s="102" t="s">
        <v>90</v>
      </c>
      <c r="F37" s="103"/>
      <c r="G37" s="104"/>
      <c r="H37" s="104"/>
      <c r="I37" s="105"/>
      <c r="J37" s="101"/>
      <c r="K37" s="82"/>
      <c r="L37" s="83"/>
      <c r="M37" s="86"/>
      <c r="N37" s="82"/>
      <c r="O37" s="82"/>
      <c r="P37" s="83"/>
      <c r="Q37" s="86"/>
      <c r="R37" s="86"/>
      <c r="S37" s="85"/>
      <c r="T37" s="85"/>
      <c r="U37" s="121">
        <f>SUM('Div 33 Utilities'!Y30)</f>
        <v>0</v>
      </c>
    </row>
    <row r="38" spans="1:21" ht="25.5" customHeight="1">
      <c r="A38" s="70"/>
      <c r="B38" s="70"/>
      <c r="C38" s="70"/>
      <c r="D38" s="80"/>
      <c r="E38" s="102" t="s">
        <v>91</v>
      </c>
      <c r="F38" s="103"/>
      <c r="G38" s="104"/>
      <c r="H38" s="104"/>
      <c r="I38" s="105"/>
      <c r="J38" s="101"/>
      <c r="K38" s="82"/>
      <c r="L38" s="83"/>
      <c r="M38" s="86"/>
      <c r="N38" s="82"/>
      <c r="O38" s="82"/>
      <c r="P38" s="83"/>
      <c r="Q38" s="86"/>
      <c r="R38" s="86"/>
      <c r="S38" s="85"/>
      <c r="T38" s="85"/>
      <c r="U38" s="121">
        <f>SUM('Div 34 Transportation'!Y30)</f>
        <v>0</v>
      </c>
    </row>
    <row r="39" spans="1:21" ht="25.5" customHeight="1">
      <c r="A39" s="70"/>
      <c r="B39" s="70"/>
      <c r="C39" s="70"/>
      <c r="D39" s="80"/>
      <c r="E39" s="106"/>
      <c r="F39" s="100"/>
      <c r="G39" s="97"/>
      <c r="H39" s="97"/>
      <c r="I39" s="107" t="s">
        <v>40</v>
      </c>
      <c r="J39" s="101"/>
      <c r="K39" s="82"/>
      <c r="L39" s="83"/>
      <c r="M39" s="86"/>
      <c r="N39" s="82"/>
      <c r="O39" s="82"/>
      <c r="P39" s="83"/>
      <c r="Q39" s="85"/>
      <c r="R39" s="86"/>
      <c r="S39" s="85"/>
      <c r="T39" s="85"/>
      <c r="U39" s="121">
        <f>SUM(U14:U29)</f>
        <v>41336</v>
      </c>
    </row>
    <row r="40" spans="1:21" ht="25.5" customHeight="1">
      <c r="A40" s="70"/>
      <c r="B40" s="70"/>
      <c r="C40" s="70"/>
      <c r="D40" s="80"/>
      <c r="E40" s="99"/>
      <c r="F40" s="108"/>
      <c r="G40" s="97"/>
      <c r="H40" s="97"/>
      <c r="I40" s="109" t="s">
        <v>43</v>
      </c>
      <c r="J40" s="101"/>
      <c r="K40" s="82"/>
      <c r="L40" s="83"/>
      <c r="M40" s="86"/>
      <c r="N40" s="82"/>
      <c r="O40" s="82"/>
      <c r="P40" s="83"/>
      <c r="Q40" s="85"/>
      <c r="R40" s="86"/>
      <c r="S40" s="85"/>
      <c r="T40" s="85"/>
      <c r="U40" s="121">
        <f>SUM(U39)*0.1</f>
        <v>4133.6</v>
      </c>
    </row>
    <row r="41" spans="1:21" ht="25.5" customHeight="1">
      <c r="A41" s="70"/>
      <c r="B41" s="70"/>
      <c r="C41" s="70"/>
      <c r="D41" s="80"/>
      <c r="E41" s="99"/>
      <c r="F41" s="108"/>
      <c r="G41" s="97"/>
      <c r="H41" s="97"/>
      <c r="I41" s="109" t="s">
        <v>41</v>
      </c>
      <c r="J41" s="101"/>
      <c r="K41" s="82"/>
      <c r="L41" s="83"/>
      <c r="M41" s="86"/>
      <c r="N41" s="82"/>
      <c r="O41" s="82"/>
      <c r="P41" s="83"/>
      <c r="Q41" s="85"/>
      <c r="R41" s="86"/>
      <c r="S41" s="85"/>
      <c r="T41" s="85"/>
      <c r="U41" s="121">
        <f>SUM(U40)*0.1</f>
        <v>413.36000000000007</v>
      </c>
    </row>
    <row r="42" spans="1:21" s="118" customFormat="1" ht="25.5" customHeight="1" thickBot="1">
      <c r="A42" s="110"/>
      <c r="B42" s="110"/>
      <c r="C42" s="110"/>
      <c r="D42" s="111"/>
      <c r="E42" s="112"/>
      <c r="F42" s="108"/>
      <c r="G42" s="97"/>
      <c r="H42" s="97"/>
      <c r="I42" s="109" t="s">
        <v>60</v>
      </c>
      <c r="J42" s="113"/>
      <c r="K42" s="114"/>
      <c r="L42" s="115"/>
      <c r="M42" s="116"/>
      <c r="N42" s="114"/>
      <c r="O42" s="114"/>
      <c r="P42" s="115"/>
      <c r="Q42" s="117"/>
      <c r="R42" s="116"/>
      <c r="S42" s="117"/>
      <c r="T42" s="117"/>
      <c r="U42" s="129">
        <f>SUM(U41)*0.03</f>
        <v>12.400800000000002</v>
      </c>
    </row>
    <row r="43" spans="1:21" ht="25.5" customHeight="1">
      <c r="A43" s="70"/>
      <c r="B43" s="70"/>
      <c r="C43" s="70"/>
      <c r="D43" s="70"/>
      <c r="E43" s="119"/>
      <c r="F43" s="120"/>
      <c r="G43" s="120"/>
      <c r="H43" s="120"/>
      <c r="I43" s="69" t="s">
        <v>39</v>
      </c>
      <c r="J43" s="87"/>
      <c r="K43" s="87"/>
      <c r="L43" s="87"/>
      <c r="M43" s="86"/>
      <c r="N43" s="87"/>
      <c r="O43" s="87"/>
      <c r="P43" s="87"/>
      <c r="Q43" s="85"/>
      <c r="R43" s="86"/>
      <c r="S43" s="85"/>
      <c r="T43" s="85"/>
      <c r="U43" s="121">
        <f>SUM(U39:U42)</f>
        <v>45895.3608</v>
      </c>
    </row>
    <row r="44" spans="1:21" ht="25.5" customHeight="1">
      <c r="A44" s="70"/>
      <c r="B44" s="70"/>
      <c r="C44" s="70"/>
      <c r="D44" s="70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21" t="s">
        <v>32</v>
      </c>
    </row>
    <row r="46" ht="18" customHeight="1">
      <c r="A46" s="72" t="s">
        <v>34</v>
      </c>
    </row>
    <row r="47" ht="18" customHeight="1">
      <c r="U47" s="70"/>
    </row>
    <row r="48" ht="18" customHeight="1">
      <c r="U48" s="70"/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43" r:id="rId1"/>
  <headerFooter alignWithMargins="0">
    <oddHeader>&amp;C&amp;A</oddHeader>
    <oddFooter>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67" t="s">
        <v>100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>
        <v>6</v>
      </c>
      <c r="K24" s="46" t="s">
        <v>47</v>
      </c>
      <c r="L24" s="47">
        <v>59</v>
      </c>
      <c r="M24" s="48">
        <f t="shared" si="2"/>
        <v>354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354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354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101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>
        <v>33</v>
      </c>
      <c r="K19" s="46" t="s">
        <v>47</v>
      </c>
      <c r="L19" s="47">
        <v>44</v>
      </c>
      <c r="M19" s="48">
        <f>J19*L19</f>
        <v>1452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1452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1452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102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>
        <v>10</v>
      </c>
      <c r="K17" s="46" t="s">
        <v>47</v>
      </c>
      <c r="L17" s="47">
        <v>65</v>
      </c>
      <c r="M17" s="48">
        <f>J17*L17</f>
        <v>650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650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650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116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>
        <v>5</v>
      </c>
      <c r="K19" s="46" t="s">
        <v>47</v>
      </c>
      <c r="L19" s="47">
        <v>50</v>
      </c>
      <c r="M19" s="48">
        <f>J19*L19</f>
        <v>250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250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250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>
        <f>SUMMATION!T2</f>
        <v>0</v>
      </c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115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>
        <v>55</v>
      </c>
      <c r="O19" s="46" t="s">
        <v>57</v>
      </c>
      <c r="P19" s="47">
        <v>6</v>
      </c>
      <c r="Q19" s="52"/>
      <c r="R19" s="53"/>
      <c r="S19" s="53">
        <f t="shared" si="0"/>
        <v>330</v>
      </c>
      <c r="T19" s="44"/>
      <c r="U19" s="52"/>
      <c r="V19" s="52"/>
      <c r="W19" s="52"/>
      <c r="X19" s="52"/>
      <c r="Y19" s="51">
        <f t="shared" si="1"/>
        <v>330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330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103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H16" sqref="H1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104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105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106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107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M30" sqref="M30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0.87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>
        <v>2</v>
      </c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 t="s">
        <v>42</v>
      </c>
      <c r="S6" s="8" t="s">
        <v>8</v>
      </c>
      <c r="V6" s="40"/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58"/>
      <c r="L13" s="54"/>
      <c r="M13" s="50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66" t="s">
        <v>92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 aca="true" t="shared" si="0" ref="M16:M29">J16*L16</f>
        <v>0</v>
      </c>
      <c r="N16" s="46"/>
      <c r="O16" s="46"/>
      <c r="P16" s="47"/>
      <c r="Q16" s="43"/>
      <c r="R16" s="49"/>
      <c r="S16" s="49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62"/>
      <c r="F17" s="43"/>
      <c r="G17" s="43"/>
      <c r="H17" s="43"/>
      <c r="I17" s="50"/>
      <c r="J17" s="46"/>
      <c r="K17" s="46" t="s">
        <v>47</v>
      </c>
      <c r="L17" s="47"/>
      <c r="M17" s="48">
        <f t="shared" si="0"/>
        <v>0</v>
      </c>
      <c r="N17" s="46"/>
      <c r="O17" s="46"/>
      <c r="P17" s="47"/>
      <c r="Q17" s="52"/>
      <c r="R17" s="53"/>
      <c r="S17" s="53">
        <f t="shared" si="1"/>
        <v>0</v>
      </c>
      <c r="T17" s="44"/>
      <c r="U17" s="52"/>
      <c r="V17" s="52"/>
      <c r="W17" s="52"/>
      <c r="X17" s="52"/>
      <c r="Y17" s="51">
        <f t="shared" si="2"/>
        <v>0</v>
      </c>
    </row>
    <row r="18" spans="1:25" ht="25.5" customHeight="1">
      <c r="A18" s="24"/>
      <c r="B18" s="12"/>
      <c r="C18" s="12"/>
      <c r="D18" s="12"/>
      <c r="E18" s="62"/>
      <c r="F18" s="43"/>
      <c r="G18" s="43"/>
      <c r="H18" s="43"/>
      <c r="I18" s="50"/>
      <c r="J18" s="46"/>
      <c r="K18" s="46" t="s">
        <v>47</v>
      </c>
      <c r="L18" s="47"/>
      <c r="M18" s="48">
        <f t="shared" si="0"/>
        <v>0</v>
      </c>
      <c r="N18" s="46"/>
      <c r="O18" s="46"/>
      <c r="P18" s="47"/>
      <c r="Q18" s="52"/>
      <c r="R18" s="53"/>
      <c r="S18" s="53">
        <f t="shared" si="1"/>
        <v>0</v>
      </c>
      <c r="T18" s="44"/>
      <c r="U18" s="52"/>
      <c r="V18" s="52"/>
      <c r="W18" s="52"/>
      <c r="X18" s="52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62"/>
      <c r="F19" s="43"/>
      <c r="G19" s="43"/>
      <c r="H19" s="43"/>
      <c r="I19" s="50"/>
      <c r="J19" s="46"/>
      <c r="K19" s="46" t="s">
        <v>47</v>
      </c>
      <c r="L19" s="47"/>
      <c r="M19" s="48">
        <f t="shared" si="0"/>
        <v>0</v>
      </c>
      <c r="N19" s="46"/>
      <c r="O19" s="46"/>
      <c r="P19" s="47"/>
      <c r="Q19" s="52"/>
      <c r="R19" s="53"/>
      <c r="S19" s="53">
        <f t="shared" si="1"/>
        <v>0</v>
      </c>
      <c r="T19" s="44"/>
      <c r="U19" s="52"/>
      <c r="V19" s="52"/>
      <c r="W19" s="52"/>
      <c r="X19" s="52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62"/>
      <c r="F20" s="43"/>
      <c r="G20" s="43"/>
      <c r="H20" s="43"/>
      <c r="I20" s="50"/>
      <c r="J20" s="46">
        <v>2</v>
      </c>
      <c r="K20" s="46" t="s">
        <v>47</v>
      </c>
      <c r="L20" s="47">
        <v>200</v>
      </c>
      <c r="M20" s="48">
        <f t="shared" si="0"/>
        <v>400</v>
      </c>
      <c r="N20" s="46"/>
      <c r="O20" s="46"/>
      <c r="P20" s="47"/>
      <c r="Q20" s="43"/>
      <c r="R20" s="49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400</v>
      </c>
    </row>
    <row r="21" spans="1:25" ht="25.5" customHeight="1">
      <c r="A21" s="24"/>
      <c r="B21" s="12"/>
      <c r="C21" s="12"/>
      <c r="D21" s="12"/>
      <c r="E21" s="63"/>
      <c r="F21" s="43"/>
      <c r="G21" s="43"/>
      <c r="H21" s="43"/>
      <c r="I21" s="50"/>
      <c r="J21" s="46"/>
      <c r="K21" s="46"/>
      <c r="L21" s="47"/>
      <c r="M21" s="48">
        <f t="shared" si="0"/>
        <v>0</v>
      </c>
      <c r="N21" s="46"/>
      <c r="O21" s="46"/>
      <c r="P21" s="47"/>
      <c r="Q21" s="52"/>
      <c r="R21" s="53"/>
      <c r="S21" s="53">
        <f t="shared" si="1"/>
        <v>0</v>
      </c>
      <c r="T21" s="44"/>
      <c r="U21" s="52"/>
      <c r="V21" s="52"/>
      <c r="W21" s="52"/>
      <c r="X21" s="52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62"/>
      <c r="F22" s="43"/>
      <c r="G22" s="43"/>
      <c r="H22" s="43"/>
      <c r="I22" s="50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9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9"/>
      <c r="F23" s="52"/>
      <c r="G23" s="52"/>
      <c r="H23" s="52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52"/>
      <c r="R23" s="53"/>
      <c r="S23" s="53">
        <f t="shared" si="1"/>
        <v>0</v>
      </c>
      <c r="T23" s="44"/>
      <c r="U23" s="52"/>
      <c r="V23" s="52"/>
      <c r="W23" s="52"/>
      <c r="X23" s="52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400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 horizontalCentered="1" verticalCentered="1"/>
  <pageMargins left="0.25" right="0.25" top="0.25" bottom="0.25" header="0.25" footer="0.25"/>
  <pageSetup fitToHeight="1" fitToWidth="1" horizontalDpi="300" verticalDpi="300" orientation="landscape" scale="81" r:id="rId1"/>
  <headerFooter alignWithMargins="0">
    <oddHeader>&amp;C&amp;A</oddHeader>
    <oddFooter>&amp;C&amp;D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108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109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110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 aca="true" t="shared" si="1" ref="Y16:Y29"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 t="shared" si="0"/>
        <v>0</v>
      </c>
      <c r="T17" s="50"/>
      <c r="U17" s="43"/>
      <c r="V17" s="43"/>
      <c r="W17" s="43"/>
      <c r="X17" s="43"/>
      <c r="Y17" s="51">
        <f t="shared" si="1"/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>J18*L18</f>
        <v>0</v>
      </c>
      <c r="N18" s="46"/>
      <c r="O18" s="46" t="s">
        <v>57</v>
      </c>
      <c r="P18" s="47"/>
      <c r="Q18" s="43"/>
      <c r="R18" s="49"/>
      <c r="S18" s="53">
        <f t="shared" si="0"/>
        <v>0</v>
      </c>
      <c r="T18" s="50"/>
      <c r="U18" s="43"/>
      <c r="V18" s="43"/>
      <c r="W18" s="43"/>
      <c r="X18" s="43"/>
      <c r="Y18" s="51">
        <f t="shared" si="1"/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>J19*L19</f>
        <v>0</v>
      </c>
      <c r="N19" s="46"/>
      <c r="O19" s="46" t="s">
        <v>57</v>
      </c>
      <c r="P19" s="47"/>
      <c r="Q19" s="52"/>
      <c r="R19" s="53"/>
      <c r="S19" s="53">
        <f t="shared" si="0"/>
        <v>0</v>
      </c>
      <c r="T19" s="44"/>
      <c r="U19" s="52"/>
      <c r="V19" s="52"/>
      <c r="W19" s="52"/>
      <c r="X19" s="52"/>
      <c r="Y19" s="51">
        <f t="shared" si="1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>J20*L20</f>
        <v>0</v>
      </c>
      <c r="N20" s="46"/>
      <c r="O20" s="46" t="s">
        <v>57</v>
      </c>
      <c r="P20" s="47"/>
      <c r="Q20" s="43"/>
      <c r="R20" s="49"/>
      <c r="S20" s="53">
        <f t="shared" si="0"/>
        <v>0</v>
      </c>
      <c r="T20" s="50"/>
      <c r="U20" s="43"/>
      <c r="V20" s="43"/>
      <c r="W20" s="43"/>
      <c r="X20" s="43"/>
      <c r="Y20" s="51">
        <f t="shared" si="1"/>
        <v>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0"/>
        <v>0</v>
      </c>
      <c r="T21" s="44"/>
      <c r="U21" s="52"/>
      <c r="V21" s="52"/>
      <c r="W21" s="52"/>
      <c r="X21" s="52"/>
      <c r="Y21" s="51">
        <f t="shared" si="1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aca="true" t="shared" si="2" ref="M22:M29">J22*L22</f>
        <v>0</v>
      </c>
      <c r="N22" s="46"/>
      <c r="O22" s="46" t="s">
        <v>57</v>
      </c>
      <c r="P22" s="47"/>
      <c r="Q22" s="43"/>
      <c r="R22" s="49"/>
      <c r="S22" s="53">
        <f t="shared" si="0"/>
        <v>0</v>
      </c>
      <c r="T22" s="50"/>
      <c r="U22" s="43"/>
      <c r="V22" s="43"/>
      <c r="W22" s="43"/>
      <c r="X22" s="43"/>
      <c r="Y22" s="51">
        <f t="shared" si="1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2"/>
        <v>0</v>
      </c>
      <c r="N23" s="46"/>
      <c r="O23" s="46" t="s">
        <v>57</v>
      </c>
      <c r="P23" s="47"/>
      <c r="Q23" s="52"/>
      <c r="R23" s="53"/>
      <c r="S23" s="53">
        <f t="shared" si="0"/>
        <v>0</v>
      </c>
      <c r="T23" s="44"/>
      <c r="U23" s="52"/>
      <c r="V23" s="52"/>
      <c r="W23" s="52"/>
      <c r="X23" s="52"/>
      <c r="Y23" s="51">
        <f t="shared" si="1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2"/>
        <v>0</v>
      </c>
      <c r="N24" s="46"/>
      <c r="O24" s="46" t="s">
        <v>57</v>
      </c>
      <c r="P24" s="47"/>
      <c r="Q24" s="43"/>
      <c r="R24" s="43"/>
      <c r="S24" s="53">
        <f t="shared" si="0"/>
        <v>0</v>
      </c>
      <c r="T24" s="50"/>
      <c r="U24" s="43"/>
      <c r="V24" s="43"/>
      <c r="W24" s="43"/>
      <c r="X24" s="43"/>
      <c r="Y24" s="51">
        <f t="shared" si="1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2"/>
        <v>0</v>
      </c>
      <c r="N25" s="46"/>
      <c r="O25" s="46"/>
      <c r="P25" s="47"/>
      <c r="Q25" s="52"/>
      <c r="R25" s="52"/>
      <c r="S25" s="53">
        <f t="shared" si="0"/>
        <v>0</v>
      </c>
      <c r="T25" s="44"/>
      <c r="U25" s="52"/>
      <c r="V25" s="52"/>
      <c r="W25" s="52"/>
      <c r="X25" s="52"/>
      <c r="Y25" s="51">
        <f t="shared" si="1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2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1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2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1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2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1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2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1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3.25390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111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8"/>
      <c r="F16" s="43"/>
      <c r="G16" s="43"/>
      <c r="H16" s="43"/>
      <c r="I16" s="44"/>
      <c r="J16" s="46"/>
      <c r="K16" s="46" t="s">
        <v>47</v>
      </c>
      <c r="L16" s="47"/>
      <c r="M16" s="48">
        <f aca="true" t="shared" si="0" ref="M16:M23">J16*L16</f>
        <v>0</v>
      </c>
      <c r="N16" s="46"/>
      <c r="O16" s="46"/>
      <c r="P16" s="47"/>
      <c r="Q16" s="43"/>
      <c r="R16" s="43"/>
      <c r="S16" s="53">
        <f aca="true" t="shared" si="1" ref="S16:S23">N16*P16</f>
        <v>0</v>
      </c>
      <c r="T16" s="50"/>
      <c r="U16" s="43"/>
      <c r="V16" s="43"/>
      <c r="W16" s="43"/>
      <c r="X16" s="43"/>
      <c r="Y16" s="51">
        <f aca="true" t="shared" si="2" ref="Y16:Y23">M16+S16</f>
        <v>0</v>
      </c>
    </row>
    <row r="17" spans="1:25" ht="25.5" customHeight="1">
      <c r="A17" s="24"/>
      <c r="B17" s="12"/>
      <c r="C17" s="12"/>
      <c r="D17" s="12"/>
      <c r="E17" s="58"/>
      <c r="F17" s="43"/>
      <c r="G17" s="43"/>
      <c r="H17" s="43"/>
      <c r="I17" s="44"/>
      <c r="J17" s="46"/>
      <c r="K17" s="46" t="s">
        <v>47</v>
      </c>
      <c r="L17" s="47"/>
      <c r="M17" s="48">
        <f t="shared" si="0"/>
        <v>0</v>
      </c>
      <c r="N17" s="46"/>
      <c r="O17" s="46"/>
      <c r="P17" s="47"/>
      <c r="Q17" s="43"/>
      <c r="R17" s="43"/>
      <c r="S17" s="53">
        <f t="shared" si="1"/>
        <v>0</v>
      </c>
      <c r="T17" s="50"/>
      <c r="U17" s="43"/>
      <c r="V17" s="43"/>
      <c r="W17" s="43"/>
      <c r="X17" s="43"/>
      <c r="Y17" s="51">
        <f t="shared" si="2"/>
        <v>0</v>
      </c>
    </row>
    <row r="18" spans="1:25" ht="25.5" customHeight="1">
      <c r="A18" s="24"/>
      <c r="B18" s="12"/>
      <c r="C18" s="12"/>
      <c r="D18" s="12"/>
      <c r="E18" s="58"/>
      <c r="F18" s="43"/>
      <c r="G18" s="43"/>
      <c r="H18" s="43"/>
      <c r="I18" s="44"/>
      <c r="J18" s="46"/>
      <c r="K18" s="46" t="s">
        <v>47</v>
      </c>
      <c r="L18" s="47"/>
      <c r="M18" s="48">
        <f t="shared" si="0"/>
        <v>0</v>
      </c>
      <c r="N18" s="46"/>
      <c r="O18" s="46"/>
      <c r="P18" s="47"/>
      <c r="Q18" s="43"/>
      <c r="R18" s="43"/>
      <c r="S18" s="53">
        <f t="shared" si="1"/>
        <v>0</v>
      </c>
      <c r="T18" s="50"/>
      <c r="U18" s="43"/>
      <c r="V18" s="43"/>
      <c r="W18" s="43"/>
      <c r="X18" s="43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58"/>
      <c r="F19" s="43"/>
      <c r="G19" s="43"/>
      <c r="H19" s="43"/>
      <c r="I19" s="44"/>
      <c r="J19" s="46"/>
      <c r="K19" s="46" t="s">
        <v>47</v>
      </c>
      <c r="L19" s="47"/>
      <c r="M19" s="48">
        <f t="shared" si="0"/>
        <v>0</v>
      </c>
      <c r="N19" s="46"/>
      <c r="O19" s="46"/>
      <c r="P19" s="47"/>
      <c r="Q19" s="43"/>
      <c r="R19" s="43"/>
      <c r="S19" s="53">
        <f t="shared" si="1"/>
        <v>0</v>
      </c>
      <c r="T19" s="50"/>
      <c r="U19" s="43"/>
      <c r="V19" s="43"/>
      <c r="W19" s="43"/>
      <c r="X19" s="43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 t="shared" si="0"/>
        <v>0</v>
      </c>
      <c r="N20" s="46"/>
      <c r="O20" s="46"/>
      <c r="P20" s="47"/>
      <c r="Q20" s="43"/>
      <c r="R20" s="43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0</v>
      </c>
    </row>
    <row r="21" spans="1:25" ht="25.5" customHeight="1">
      <c r="A21" s="24"/>
      <c r="B21" s="12"/>
      <c r="C21" s="12"/>
      <c r="D21" s="12"/>
      <c r="E21" s="58"/>
      <c r="F21" s="43"/>
      <c r="G21" s="43"/>
      <c r="H21" s="43"/>
      <c r="I21" s="44"/>
      <c r="J21" s="46"/>
      <c r="K21" s="46" t="s">
        <v>47</v>
      </c>
      <c r="L21" s="47"/>
      <c r="M21" s="48">
        <f t="shared" si="0"/>
        <v>0</v>
      </c>
      <c r="N21" s="46"/>
      <c r="O21" s="46"/>
      <c r="P21" s="47"/>
      <c r="Q21" s="43"/>
      <c r="R21" s="43"/>
      <c r="S21" s="53">
        <f t="shared" si="1"/>
        <v>0</v>
      </c>
      <c r="T21" s="50"/>
      <c r="U21" s="43"/>
      <c r="V21" s="43"/>
      <c r="W21" s="43"/>
      <c r="X21" s="43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3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8"/>
      <c r="F23" s="43"/>
      <c r="G23" s="43"/>
      <c r="H23" s="43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43"/>
      <c r="R23" s="43"/>
      <c r="S23" s="53">
        <f t="shared" si="1"/>
        <v>0</v>
      </c>
      <c r="T23" s="50"/>
      <c r="U23" s="43"/>
      <c r="V23" s="43"/>
      <c r="W23" s="43"/>
      <c r="X23" s="43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aca="true" t="shared" si="3" ref="M24:M29">J24*L24</f>
        <v>0</v>
      </c>
      <c r="N24" s="46"/>
      <c r="O24" s="46"/>
      <c r="P24" s="47"/>
      <c r="Q24" s="43"/>
      <c r="R24" s="43"/>
      <c r="S24" s="53">
        <f aca="true" t="shared" si="4" ref="S24:S29">N24*P24</f>
        <v>0</v>
      </c>
      <c r="T24" s="50"/>
      <c r="U24" s="43"/>
      <c r="V24" s="43"/>
      <c r="W24" s="43"/>
      <c r="X24" s="43"/>
      <c r="Y24" s="51">
        <f aca="true" t="shared" si="5" ref="Y24:Y29">M24+S24</f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3"/>
        <v>0</v>
      </c>
      <c r="N25" s="46"/>
      <c r="O25" s="46"/>
      <c r="P25" s="47"/>
      <c r="Q25" s="52"/>
      <c r="R25" s="52"/>
      <c r="S25" s="53">
        <f t="shared" si="4"/>
        <v>0</v>
      </c>
      <c r="T25" s="44"/>
      <c r="U25" s="52"/>
      <c r="V25" s="52"/>
      <c r="W25" s="52"/>
      <c r="X25" s="52"/>
      <c r="Y25" s="51">
        <f t="shared" si="5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3"/>
        <v>0</v>
      </c>
      <c r="N26" s="46"/>
      <c r="O26" s="46"/>
      <c r="P26" s="47"/>
      <c r="Q26" s="43"/>
      <c r="R26" s="43"/>
      <c r="S26" s="53">
        <f t="shared" si="4"/>
        <v>0</v>
      </c>
      <c r="T26" s="50"/>
      <c r="U26" s="43"/>
      <c r="V26" s="43"/>
      <c r="W26" s="43"/>
      <c r="X26" s="43"/>
      <c r="Y26" s="51">
        <f t="shared" si="5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3"/>
        <v>0</v>
      </c>
      <c r="N27" s="46"/>
      <c r="O27" s="46"/>
      <c r="P27" s="47"/>
      <c r="Q27" s="52"/>
      <c r="R27" s="52"/>
      <c r="S27" s="53">
        <f t="shared" si="4"/>
        <v>0</v>
      </c>
      <c r="T27" s="44"/>
      <c r="U27" s="52"/>
      <c r="V27" s="52"/>
      <c r="W27" s="52"/>
      <c r="X27" s="52"/>
      <c r="Y27" s="51">
        <f t="shared" si="5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3"/>
        <v>0</v>
      </c>
      <c r="N28" s="44"/>
      <c r="O28" s="44"/>
      <c r="P28" s="55"/>
      <c r="Q28" s="43"/>
      <c r="R28" s="43"/>
      <c r="S28" s="53">
        <f t="shared" si="4"/>
        <v>0</v>
      </c>
      <c r="T28" s="50"/>
      <c r="U28" s="43"/>
      <c r="V28" s="43"/>
      <c r="W28" s="43"/>
      <c r="X28" s="43"/>
      <c r="Y28" s="51">
        <f t="shared" si="5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3"/>
        <v>0</v>
      </c>
      <c r="N29" s="44"/>
      <c r="O29" s="44"/>
      <c r="P29" s="44"/>
      <c r="Q29" s="52"/>
      <c r="R29" s="52"/>
      <c r="S29" s="53">
        <f t="shared" si="4"/>
        <v>0</v>
      </c>
      <c r="T29" s="44"/>
      <c r="U29" s="52"/>
      <c r="V29" s="52"/>
      <c r="W29" s="52"/>
      <c r="X29" s="52"/>
      <c r="Y29" s="51">
        <f t="shared" si="5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3.25390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112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8"/>
      <c r="F16" s="43"/>
      <c r="G16" s="43"/>
      <c r="H16" s="43"/>
      <c r="I16" s="44"/>
      <c r="J16" s="46"/>
      <c r="K16" s="46" t="s">
        <v>47</v>
      </c>
      <c r="L16" s="47"/>
      <c r="M16" s="48">
        <f aca="true" t="shared" si="0" ref="M16:M29">J16*L16</f>
        <v>0</v>
      </c>
      <c r="N16" s="46"/>
      <c r="O16" s="46" t="s">
        <v>45</v>
      </c>
      <c r="P16" s="47"/>
      <c r="Q16" s="43"/>
      <c r="R16" s="43"/>
      <c r="S16" s="53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58"/>
      <c r="F17" s="43"/>
      <c r="G17" s="43"/>
      <c r="H17" s="43"/>
      <c r="I17" s="44"/>
      <c r="J17" s="46"/>
      <c r="K17" s="46" t="s">
        <v>47</v>
      </c>
      <c r="L17" s="47"/>
      <c r="M17" s="48">
        <f t="shared" si="0"/>
        <v>0</v>
      </c>
      <c r="N17" s="46"/>
      <c r="O17" s="46" t="s">
        <v>65</v>
      </c>
      <c r="P17" s="47"/>
      <c r="Q17" s="43"/>
      <c r="R17" s="43"/>
      <c r="S17" s="53">
        <f t="shared" si="1"/>
        <v>0</v>
      </c>
      <c r="T17" s="50"/>
      <c r="U17" s="43"/>
      <c r="V17" s="43"/>
      <c r="W17" s="43"/>
      <c r="X17" s="43"/>
      <c r="Y17" s="51">
        <f t="shared" si="2"/>
        <v>0</v>
      </c>
    </row>
    <row r="18" spans="1:25" ht="25.5" customHeight="1">
      <c r="A18" s="24"/>
      <c r="B18" s="12"/>
      <c r="C18" s="12"/>
      <c r="D18" s="12"/>
      <c r="E18" s="58"/>
      <c r="F18" s="43"/>
      <c r="G18" s="43"/>
      <c r="H18" s="43"/>
      <c r="I18" s="44"/>
      <c r="J18" s="46"/>
      <c r="K18" s="46" t="s">
        <v>47</v>
      </c>
      <c r="L18" s="47"/>
      <c r="M18" s="48">
        <f t="shared" si="0"/>
        <v>0</v>
      </c>
      <c r="N18" s="46"/>
      <c r="O18" s="46" t="s">
        <v>57</v>
      </c>
      <c r="P18" s="47"/>
      <c r="Q18" s="43"/>
      <c r="R18" s="43"/>
      <c r="S18" s="53">
        <f t="shared" si="1"/>
        <v>0</v>
      </c>
      <c r="T18" s="50"/>
      <c r="U18" s="43"/>
      <c r="V18" s="43"/>
      <c r="W18" s="43"/>
      <c r="X18" s="43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58"/>
      <c r="F19" s="43"/>
      <c r="G19" s="43"/>
      <c r="H19" s="43"/>
      <c r="I19" s="44"/>
      <c r="J19" s="46"/>
      <c r="K19" s="46" t="s">
        <v>47</v>
      </c>
      <c r="L19" s="47"/>
      <c r="M19" s="48">
        <f t="shared" si="0"/>
        <v>0</v>
      </c>
      <c r="N19" s="46"/>
      <c r="O19" s="46" t="s">
        <v>57</v>
      </c>
      <c r="P19" s="47"/>
      <c r="Q19" s="43"/>
      <c r="R19" s="43"/>
      <c r="S19" s="53">
        <f t="shared" si="1"/>
        <v>0</v>
      </c>
      <c r="T19" s="50"/>
      <c r="U19" s="43"/>
      <c r="V19" s="43"/>
      <c r="W19" s="43"/>
      <c r="X19" s="43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 t="shared" si="0"/>
        <v>0</v>
      </c>
      <c r="N20" s="46"/>
      <c r="O20" s="46" t="s">
        <v>57</v>
      </c>
      <c r="P20" s="47"/>
      <c r="Q20" s="43"/>
      <c r="R20" s="43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0</v>
      </c>
    </row>
    <row r="21" spans="1:25" ht="25.5" customHeight="1">
      <c r="A21" s="24"/>
      <c r="B21" s="12"/>
      <c r="C21" s="12"/>
      <c r="D21" s="12"/>
      <c r="E21" s="58"/>
      <c r="F21" s="43"/>
      <c r="G21" s="43"/>
      <c r="H21" s="43"/>
      <c r="I21" s="44"/>
      <c r="J21" s="46"/>
      <c r="K21" s="46" t="s">
        <v>47</v>
      </c>
      <c r="L21" s="47"/>
      <c r="M21" s="48">
        <f t="shared" si="0"/>
        <v>0</v>
      </c>
      <c r="N21" s="46"/>
      <c r="O21" s="46" t="s">
        <v>57</v>
      </c>
      <c r="P21" s="47"/>
      <c r="Q21" s="43"/>
      <c r="R21" s="43"/>
      <c r="S21" s="53">
        <f t="shared" si="1"/>
        <v>0</v>
      </c>
      <c r="T21" s="50"/>
      <c r="U21" s="43"/>
      <c r="V21" s="43"/>
      <c r="W21" s="43"/>
      <c r="X21" s="43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3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8"/>
      <c r="F23" s="43"/>
      <c r="G23" s="43"/>
      <c r="H23" s="43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43"/>
      <c r="R23" s="43"/>
      <c r="S23" s="53">
        <f t="shared" si="1"/>
        <v>0</v>
      </c>
      <c r="T23" s="50"/>
      <c r="U23" s="43"/>
      <c r="V23" s="43"/>
      <c r="W23" s="43"/>
      <c r="X23" s="43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3.25390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113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8"/>
      <c r="F16" s="43"/>
      <c r="G16" s="43"/>
      <c r="H16" s="43"/>
      <c r="I16" s="44"/>
      <c r="J16" s="46"/>
      <c r="K16" s="46" t="s">
        <v>47</v>
      </c>
      <c r="L16" s="47"/>
      <c r="M16" s="48">
        <f aca="true" t="shared" si="0" ref="M16:M29">J16*L16</f>
        <v>0</v>
      </c>
      <c r="N16" s="46"/>
      <c r="O16" s="46" t="s">
        <v>45</v>
      </c>
      <c r="P16" s="47"/>
      <c r="Q16" s="43"/>
      <c r="R16" s="43"/>
      <c r="S16" s="53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58"/>
      <c r="F17" s="43"/>
      <c r="G17" s="43"/>
      <c r="H17" s="43"/>
      <c r="I17" s="44"/>
      <c r="J17" s="46"/>
      <c r="K17" s="46" t="s">
        <v>47</v>
      </c>
      <c r="L17" s="47"/>
      <c r="M17" s="48">
        <f t="shared" si="0"/>
        <v>0</v>
      </c>
      <c r="N17" s="46"/>
      <c r="O17" s="46" t="s">
        <v>65</v>
      </c>
      <c r="P17" s="47"/>
      <c r="Q17" s="43"/>
      <c r="R17" s="43"/>
      <c r="S17" s="53">
        <f t="shared" si="1"/>
        <v>0</v>
      </c>
      <c r="T17" s="50"/>
      <c r="U17" s="43"/>
      <c r="V17" s="43"/>
      <c r="W17" s="43"/>
      <c r="X17" s="43"/>
      <c r="Y17" s="51">
        <f t="shared" si="2"/>
        <v>0</v>
      </c>
    </row>
    <row r="18" spans="1:25" ht="25.5" customHeight="1">
      <c r="A18" s="24"/>
      <c r="B18" s="12"/>
      <c r="C18" s="12"/>
      <c r="D18" s="12"/>
      <c r="E18" s="58"/>
      <c r="F18" s="43"/>
      <c r="G18" s="43"/>
      <c r="H18" s="43"/>
      <c r="I18" s="44"/>
      <c r="J18" s="46"/>
      <c r="K18" s="46" t="s">
        <v>47</v>
      </c>
      <c r="L18" s="47"/>
      <c r="M18" s="48">
        <f t="shared" si="0"/>
        <v>0</v>
      </c>
      <c r="N18" s="46"/>
      <c r="O18" s="46" t="s">
        <v>57</v>
      </c>
      <c r="P18" s="47"/>
      <c r="Q18" s="43"/>
      <c r="R18" s="43"/>
      <c r="S18" s="53">
        <f t="shared" si="1"/>
        <v>0</v>
      </c>
      <c r="T18" s="50"/>
      <c r="U18" s="43"/>
      <c r="V18" s="43"/>
      <c r="W18" s="43"/>
      <c r="X18" s="43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58"/>
      <c r="F19" s="43"/>
      <c r="G19" s="43"/>
      <c r="H19" s="43"/>
      <c r="I19" s="44"/>
      <c r="J19" s="46"/>
      <c r="K19" s="46" t="s">
        <v>47</v>
      </c>
      <c r="L19" s="47"/>
      <c r="M19" s="48">
        <f t="shared" si="0"/>
        <v>0</v>
      </c>
      <c r="N19" s="46"/>
      <c r="O19" s="46" t="s">
        <v>57</v>
      </c>
      <c r="P19" s="47"/>
      <c r="Q19" s="43"/>
      <c r="R19" s="43"/>
      <c r="S19" s="53">
        <f t="shared" si="1"/>
        <v>0</v>
      </c>
      <c r="T19" s="50"/>
      <c r="U19" s="43"/>
      <c r="V19" s="43"/>
      <c r="W19" s="43"/>
      <c r="X19" s="43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 t="shared" si="0"/>
        <v>0</v>
      </c>
      <c r="N20" s="46"/>
      <c r="O20" s="46" t="s">
        <v>57</v>
      </c>
      <c r="P20" s="47"/>
      <c r="Q20" s="43"/>
      <c r="R20" s="43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0</v>
      </c>
    </row>
    <row r="21" spans="1:25" ht="25.5" customHeight="1">
      <c r="A21" s="24"/>
      <c r="B21" s="12"/>
      <c r="C21" s="12"/>
      <c r="D21" s="12"/>
      <c r="E21" s="58"/>
      <c r="F21" s="43"/>
      <c r="G21" s="43"/>
      <c r="H21" s="43"/>
      <c r="I21" s="44"/>
      <c r="J21" s="46"/>
      <c r="K21" s="46" t="s">
        <v>47</v>
      </c>
      <c r="L21" s="47"/>
      <c r="M21" s="48">
        <f t="shared" si="0"/>
        <v>0</v>
      </c>
      <c r="N21" s="46"/>
      <c r="O21" s="46" t="s">
        <v>57</v>
      </c>
      <c r="P21" s="47"/>
      <c r="Q21" s="43"/>
      <c r="R21" s="43"/>
      <c r="S21" s="53">
        <f t="shared" si="1"/>
        <v>0</v>
      </c>
      <c r="T21" s="50"/>
      <c r="U21" s="43"/>
      <c r="V21" s="43"/>
      <c r="W21" s="43"/>
      <c r="X21" s="43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3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8"/>
      <c r="F23" s="43"/>
      <c r="G23" s="43"/>
      <c r="H23" s="43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43"/>
      <c r="R23" s="43"/>
      <c r="S23" s="53">
        <f t="shared" si="1"/>
        <v>0</v>
      </c>
      <c r="T23" s="50"/>
      <c r="U23" s="43"/>
      <c r="V23" s="43"/>
      <c r="W23" s="43"/>
      <c r="X23" s="43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3.25390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114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8"/>
      <c r="F16" s="43"/>
      <c r="G16" s="43"/>
      <c r="H16" s="43"/>
      <c r="I16" s="44"/>
      <c r="J16" s="46"/>
      <c r="K16" s="46" t="s">
        <v>47</v>
      </c>
      <c r="L16" s="47"/>
      <c r="M16" s="48">
        <f aca="true" t="shared" si="0" ref="M16:M29">J16*L16</f>
        <v>0</v>
      </c>
      <c r="N16" s="46"/>
      <c r="O16" s="46" t="s">
        <v>45</v>
      </c>
      <c r="P16" s="47"/>
      <c r="Q16" s="43"/>
      <c r="R16" s="43"/>
      <c r="S16" s="53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58"/>
      <c r="F17" s="43"/>
      <c r="G17" s="43"/>
      <c r="H17" s="43"/>
      <c r="I17" s="44"/>
      <c r="J17" s="46"/>
      <c r="K17" s="46" t="s">
        <v>47</v>
      </c>
      <c r="L17" s="47"/>
      <c r="M17" s="48">
        <f t="shared" si="0"/>
        <v>0</v>
      </c>
      <c r="N17" s="46"/>
      <c r="O17" s="46" t="s">
        <v>65</v>
      </c>
      <c r="P17" s="47"/>
      <c r="Q17" s="43"/>
      <c r="R17" s="43"/>
      <c r="S17" s="53">
        <f t="shared" si="1"/>
        <v>0</v>
      </c>
      <c r="T17" s="50"/>
      <c r="U17" s="43"/>
      <c r="V17" s="43"/>
      <c r="W17" s="43"/>
      <c r="X17" s="43"/>
      <c r="Y17" s="51">
        <f t="shared" si="2"/>
        <v>0</v>
      </c>
    </row>
    <row r="18" spans="1:25" ht="25.5" customHeight="1">
      <c r="A18" s="24"/>
      <c r="B18" s="12"/>
      <c r="C18" s="12"/>
      <c r="D18" s="12"/>
      <c r="E18" s="58"/>
      <c r="F18" s="43"/>
      <c r="G18" s="43"/>
      <c r="H18" s="43"/>
      <c r="I18" s="44"/>
      <c r="J18" s="46"/>
      <c r="K18" s="46" t="s">
        <v>47</v>
      </c>
      <c r="L18" s="47"/>
      <c r="M18" s="48">
        <f t="shared" si="0"/>
        <v>0</v>
      </c>
      <c r="N18" s="46"/>
      <c r="O18" s="46" t="s">
        <v>57</v>
      </c>
      <c r="P18" s="47"/>
      <c r="Q18" s="43"/>
      <c r="R18" s="43"/>
      <c r="S18" s="53">
        <f t="shared" si="1"/>
        <v>0</v>
      </c>
      <c r="T18" s="50"/>
      <c r="U18" s="43"/>
      <c r="V18" s="43"/>
      <c r="W18" s="43"/>
      <c r="X18" s="43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58"/>
      <c r="F19" s="43"/>
      <c r="G19" s="43"/>
      <c r="H19" s="43"/>
      <c r="I19" s="44"/>
      <c r="J19" s="46"/>
      <c r="K19" s="46" t="s">
        <v>47</v>
      </c>
      <c r="L19" s="47"/>
      <c r="M19" s="48">
        <f t="shared" si="0"/>
        <v>0</v>
      </c>
      <c r="N19" s="46"/>
      <c r="O19" s="46" t="s">
        <v>57</v>
      </c>
      <c r="P19" s="47"/>
      <c r="Q19" s="43"/>
      <c r="R19" s="43"/>
      <c r="S19" s="53">
        <f t="shared" si="1"/>
        <v>0</v>
      </c>
      <c r="T19" s="50"/>
      <c r="U19" s="43"/>
      <c r="V19" s="43"/>
      <c r="W19" s="43"/>
      <c r="X19" s="43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/>
      <c r="K20" s="46" t="s">
        <v>47</v>
      </c>
      <c r="L20" s="47"/>
      <c r="M20" s="48">
        <f t="shared" si="0"/>
        <v>0</v>
      </c>
      <c r="N20" s="46"/>
      <c r="O20" s="46" t="s">
        <v>57</v>
      </c>
      <c r="P20" s="47"/>
      <c r="Q20" s="43"/>
      <c r="R20" s="43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0</v>
      </c>
    </row>
    <row r="21" spans="1:25" ht="25.5" customHeight="1">
      <c r="A21" s="24"/>
      <c r="B21" s="12"/>
      <c r="C21" s="12"/>
      <c r="D21" s="12"/>
      <c r="E21" s="58"/>
      <c r="F21" s="43"/>
      <c r="G21" s="43"/>
      <c r="H21" s="43"/>
      <c r="I21" s="44"/>
      <c r="J21" s="46"/>
      <c r="K21" s="46" t="s">
        <v>47</v>
      </c>
      <c r="L21" s="47"/>
      <c r="M21" s="48">
        <f t="shared" si="0"/>
        <v>0</v>
      </c>
      <c r="N21" s="46"/>
      <c r="O21" s="46" t="s">
        <v>57</v>
      </c>
      <c r="P21" s="47"/>
      <c r="Q21" s="43"/>
      <c r="R21" s="43"/>
      <c r="S21" s="53">
        <f t="shared" si="1"/>
        <v>0</v>
      </c>
      <c r="T21" s="50"/>
      <c r="U21" s="43"/>
      <c r="V21" s="43"/>
      <c r="W21" s="43"/>
      <c r="X21" s="43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3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8"/>
      <c r="F23" s="43"/>
      <c r="G23" s="43"/>
      <c r="H23" s="43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43"/>
      <c r="R23" s="43"/>
      <c r="S23" s="53">
        <f t="shared" si="1"/>
        <v>0</v>
      </c>
      <c r="T23" s="50"/>
      <c r="U23" s="43"/>
      <c r="V23" s="43"/>
      <c r="W23" s="43"/>
      <c r="X23" s="43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1" bottom="1" header="0.5" footer="0.5"/>
  <pageSetup fitToHeight="1" fitToWidth="1" horizontalDpi="600" verticalDpi="600" orientation="landscape" scale="72" r:id="rId1"/>
  <headerFooter alignWithMargins="0">
    <oddHeader>&amp;C&amp;A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1.75390625" style="0" customWidth="1"/>
    <col min="17" max="17" width="1.75390625" style="0" customWidth="1"/>
    <col min="18" max="18" width="2.75390625" style="0" customWidth="1"/>
    <col min="19" max="19" width="13.1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>
        <v>3</v>
      </c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 t="s">
        <v>42</v>
      </c>
      <c r="S6" s="8" t="s">
        <v>8</v>
      </c>
      <c r="V6" s="40"/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93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8"/>
      <c r="F16" s="43"/>
      <c r="G16" s="43"/>
      <c r="H16" s="43"/>
      <c r="I16" s="44"/>
      <c r="J16" s="45"/>
      <c r="K16" s="46"/>
      <c r="L16" s="47"/>
      <c r="M16" s="48"/>
      <c r="N16" s="46"/>
      <c r="O16" s="46"/>
      <c r="P16" s="47"/>
      <c r="Q16" s="43"/>
      <c r="R16" s="49"/>
      <c r="S16" s="49">
        <f aca="true" t="shared" si="0" ref="S16:S29">N16*P16</f>
        <v>0</v>
      </c>
      <c r="T16" s="50"/>
      <c r="U16" s="43"/>
      <c r="V16" s="43"/>
      <c r="W16" s="43"/>
      <c r="X16" s="43"/>
      <c r="Y16" s="51">
        <f>M16+S16</f>
        <v>0</v>
      </c>
    </row>
    <row r="17" spans="1:25" ht="25.5" customHeight="1">
      <c r="A17" s="24"/>
      <c r="B17" s="12"/>
      <c r="C17" s="12"/>
      <c r="D17" s="12"/>
      <c r="E17" s="58" t="s">
        <v>62</v>
      </c>
      <c r="F17" s="43"/>
      <c r="G17" s="43"/>
      <c r="H17" s="43"/>
      <c r="I17" s="44"/>
      <c r="J17" s="46">
        <v>40</v>
      </c>
      <c r="K17" s="46" t="s">
        <v>44</v>
      </c>
      <c r="L17" s="47">
        <v>55</v>
      </c>
      <c r="M17" s="48">
        <f aca="true" t="shared" si="1" ref="M17:M29">J17*L17</f>
        <v>2200</v>
      </c>
      <c r="N17" s="46">
        <v>600</v>
      </c>
      <c r="O17" s="46" t="s">
        <v>54</v>
      </c>
      <c r="P17" s="47">
        <v>1</v>
      </c>
      <c r="Q17" s="65"/>
      <c r="R17" s="43"/>
      <c r="S17" s="53">
        <f t="shared" si="0"/>
        <v>600</v>
      </c>
      <c r="T17" s="44"/>
      <c r="U17" s="65"/>
      <c r="V17" s="43"/>
      <c r="W17" s="43"/>
      <c r="X17" s="43"/>
      <c r="Y17" s="51">
        <f aca="true" t="shared" si="2" ref="Y17:Y29">M17+S17</f>
        <v>2800</v>
      </c>
    </row>
    <row r="18" spans="1:25" ht="25.5" customHeight="1">
      <c r="A18" s="24"/>
      <c r="B18" s="12"/>
      <c r="C18" s="12"/>
      <c r="D18" s="12"/>
      <c r="E18" s="58" t="s">
        <v>63</v>
      </c>
      <c r="F18" s="43"/>
      <c r="G18" s="43"/>
      <c r="H18" s="43"/>
      <c r="I18" s="44"/>
      <c r="J18" s="46">
        <v>80</v>
      </c>
      <c r="K18" s="46" t="s">
        <v>44</v>
      </c>
      <c r="L18" s="47">
        <v>55</v>
      </c>
      <c r="M18" s="48">
        <f t="shared" si="1"/>
        <v>4400</v>
      </c>
      <c r="N18" s="46">
        <v>2000</v>
      </c>
      <c r="O18" s="46" t="s">
        <v>54</v>
      </c>
      <c r="P18" s="47">
        <v>1</v>
      </c>
      <c r="Q18" s="65"/>
      <c r="R18" s="43"/>
      <c r="S18" s="53">
        <f t="shared" si="0"/>
        <v>2000</v>
      </c>
      <c r="T18" s="44"/>
      <c r="U18" s="65"/>
      <c r="V18" s="43"/>
      <c r="W18" s="43"/>
      <c r="X18" s="43"/>
      <c r="Y18" s="51">
        <f t="shared" si="2"/>
        <v>6400</v>
      </c>
    </row>
    <row r="19" spans="1:25" ht="25.5" customHeight="1">
      <c r="A19" s="24"/>
      <c r="B19" s="12"/>
      <c r="C19" s="12"/>
      <c r="D19" s="12"/>
      <c r="E19" s="58" t="s">
        <v>64</v>
      </c>
      <c r="F19" s="43"/>
      <c r="G19" s="43"/>
      <c r="H19" s="43"/>
      <c r="I19" s="44"/>
      <c r="J19" s="46">
        <v>40</v>
      </c>
      <c r="K19" s="46" t="s">
        <v>44</v>
      </c>
      <c r="L19" s="47">
        <v>55</v>
      </c>
      <c r="M19" s="48">
        <f t="shared" si="1"/>
        <v>2200</v>
      </c>
      <c r="N19" s="46">
        <v>1</v>
      </c>
      <c r="O19" s="46" t="s">
        <v>54</v>
      </c>
      <c r="P19" s="47">
        <v>2000</v>
      </c>
      <c r="Q19" s="65"/>
      <c r="R19" s="43"/>
      <c r="S19" s="53">
        <f t="shared" si="0"/>
        <v>2000</v>
      </c>
      <c r="T19" s="44"/>
      <c r="U19" s="65"/>
      <c r="V19" s="43"/>
      <c r="W19" s="43"/>
      <c r="X19" s="43"/>
      <c r="Y19" s="51">
        <f t="shared" si="2"/>
        <v>4200</v>
      </c>
    </row>
    <row r="20" spans="1:25" ht="25.5" customHeight="1">
      <c r="A20" s="24"/>
      <c r="B20" s="12"/>
      <c r="C20" s="12"/>
      <c r="D20" s="12"/>
      <c r="E20" s="58" t="s">
        <v>61</v>
      </c>
      <c r="F20" s="43"/>
      <c r="G20" s="43"/>
      <c r="H20" s="43"/>
      <c r="I20" s="44"/>
      <c r="J20" s="46">
        <v>80</v>
      </c>
      <c r="K20" s="46" t="s">
        <v>44</v>
      </c>
      <c r="L20" s="47">
        <v>55</v>
      </c>
      <c r="M20" s="48">
        <f t="shared" si="1"/>
        <v>4400</v>
      </c>
      <c r="N20" s="46">
        <v>500</v>
      </c>
      <c r="O20" s="46" t="s">
        <v>54</v>
      </c>
      <c r="P20" s="47">
        <v>4</v>
      </c>
      <c r="Q20" s="65"/>
      <c r="R20" s="43"/>
      <c r="S20" s="53">
        <f t="shared" si="0"/>
        <v>2000</v>
      </c>
      <c r="T20" s="44"/>
      <c r="U20" s="65"/>
      <c r="V20" s="43"/>
      <c r="W20" s="43"/>
      <c r="X20" s="43"/>
      <c r="Y20" s="55">
        <f t="shared" si="2"/>
        <v>6400</v>
      </c>
    </row>
    <row r="21" spans="1:25" ht="25.5" customHeight="1">
      <c r="A21" s="24"/>
      <c r="B21" s="12"/>
      <c r="C21" s="12"/>
      <c r="D21" s="12"/>
      <c r="E21" s="58" t="s">
        <v>53</v>
      </c>
      <c r="F21" s="43"/>
      <c r="G21" s="43"/>
      <c r="H21" s="43"/>
      <c r="I21" s="44"/>
      <c r="J21" s="45">
        <v>24</v>
      </c>
      <c r="K21" s="46" t="s">
        <v>44</v>
      </c>
      <c r="L21" s="47">
        <v>55</v>
      </c>
      <c r="M21" s="48">
        <f t="shared" si="1"/>
        <v>1320</v>
      </c>
      <c r="N21" s="46">
        <v>450</v>
      </c>
      <c r="O21" s="46" t="s">
        <v>54</v>
      </c>
      <c r="P21" s="47">
        <v>2.5</v>
      </c>
      <c r="Q21" s="52"/>
      <c r="R21" s="53"/>
      <c r="S21" s="53">
        <f t="shared" si="0"/>
        <v>1125</v>
      </c>
      <c r="T21" s="50"/>
      <c r="U21" s="43"/>
      <c r="V21" s="43"/>
      <c r="W21" s="43"/>
      <c r="X21" s="43"/>
      <c r="Y21" s="51">
        <f t="shared" si="2"/>
        <v>2445</v>
      </c>
    </row>
    <row r="22" spans="1:25" ht="25.5" customHeight="1">
      <c r="A22" s="24"/>
      <c r="B22" s="12"/>
      <c r="C22" s="12"/>
      <c r="D22" s="12"/>
      <c r="E22" s="58" t="s">
        <v>55</v>
      </c>
      <c r="F22" s="59"/>
      <c r="G22" s="43"/>
      <c r="H22" s="43"/>
      <c r="I22" s="44"/>
      <c r="J22" s="46">
        <v>24</v>
      </c>
      <c r="K22" s="46" t="s">
        <v>44</v>
      </c>
      <c r="L22" s="47">
        <v>55</v>
      </c>
      <c r="M22" s="48">
        <f t="shared" si="1"/>
        <v>1320</v>
      </c>
      <c r="N22" s="46">
        <v>450</v>
      </c>
      <c r="O22" s="46" t="s">
        <v>54</v>
      </c>
      <c r="P22" s="47">
        <v>8.5</v>
      </c>
      <c r="Q22" s="43"/>
      <c r="R22" s="49"/>
      <c r="S22" s="53">
        <f t="shared" si="0"/>
        <v>3825</v>
      </c>
      <c r="T22" s="44"/>
      <c r="U22" s="65"/>
      <c r="V22" s="43"/>
      <c r="W22" s="43"/>
      <c r="X22" s="43"/>
      <c r="Y22" s="51">
        <f t="shared" si="2"/>
        <v>5145</v>
      </c>
    </row>
    <row r="23" spans="1:25" ht="25.5" customHeight="1">
      <c r="A23" s="24"/>
      <c r="B23" s="12"/>
      <c r="C23" s="12"/>
      <c r="D23" s="12"/>
      <c r="E23" s="58" t="s">
        <v>56</v>
      </c>
      <c r="F23" s="52"/>
      <c r="G23" s="52"/>
      <c r="H23" s="52"/>
      <c r="I23" s="44"/>
      <c r="J23" s="46">
        <v>60</v>
      </c>
      <c r="K23" s="46" t="s">
        <v>44</v>
      </c>
      <c r="L23" s="47">
        <v>55</v>
      </c>
      <c r="M23" s="48">
        <f t="shared" si="1"/>
        <v>3300</v>
      </c>
      <c r="N23" s="46">
        <v>1200</v>
      </c>
      <c r="O23" s="46" t="s">
        <v>54</v>
      </c>
      <c r="P23" s="47">
        <v>1.5</v>
      </c>
      <c r="Q23" s="52"/>
      <c r="R23" s="53"/>
      <c r="S23" s="53">
        <f t="shared" si="0"/>
        <v>1800</v>
      </c>
      <c r="T23" s="44"/>
      <c r="U23" s="52"/>
      <c r="V23" s="52"/>
      <c r="W23" s="52"/>
      <c r="X23" s="52"/>
      <c r="Y23" s="55">
        <f t="shared" si="2"/>
        <v>5100</v>
      </c>
    </row>
    <row r="24" spans="1:25" ht="25.5" customHeight="1">
      <c r="A24" s="24"/>
      <c r="B24" s="12"/>
      <c r="C24" s="12"/>
      <c r="D24" s="12"/>
      <c r="E24" s="64"/>
      <c r="F24" s="43"/>
      <c r="G24" s="43"/>
      <c r="H24" s="43"/>
      <c r="I24" s="44"/>
      <c r="J24" s="46"/>
      <c r="K24" s="46"/>
      <c r="L24" s="47"/>
      <c r="M24" s="48">
        <f t="shared" si="1"/>
        <v>0</v>
      </c>
      <c r="N24" s="46"/>
      <c r="O24" s="46"/>
      <c r="P24" s="47"/>
      <c r="Q24" s="43"/>
      <c r="R24" s="49"/>
      <c r="S24" s="53">
        <f t="shared" si="0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9"/>
      <c r="F25" s="52"/>
      <c r="G25" s="52"/>
      <c r="H25" s="52"/>
      <c r="I25" s="44"/>
      <c r="J25" s="46"/>
      <c r="K25" s="46"/>
      <c r="L25" s="47"/>
      <c r="M25" s="48">
        <f t="shared" si="1"/>
        <v>0</v>
      </c>
      <c r="N25" s="46"/>
      <c r="O25" s="46"/>
      <c r="P25" s="47"/>
      <c r="Q25" s="52"/>
      <c r="R25" s="53"/>
      <c r="S25" s="53">
        <f t="shared" si="0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1"/>
        <v>0</v>
      </c>
      <c r="N26" s="46"/>
      <c r="O26" s="46"/>
      <c r="P26" s="47"/>
      <c r="Q26" s="43"/>
      <c r="R26" s="43"/>
      <c r="S26" s="53">
        <f t="shared" si="0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1"/>
        <v>0</v>
      </c>
      <c r="N27" s="46"/>
      <c r="O27" s="46"/>
      <c r="P27" s="47"/>
      <c r="Q27" s="52"/>
      <c r="R27" s="52"/>
      <c r="S27" s="53">
        <f t="shared" si="0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1"/>
        <v>0</v>
      </c>
      <c r="N28" s="44"/>
      <c r="O28" s="44"/>
      <c r="P28" s="55"/>
      <c r="Q28" s="43"/>
      <c r="R28" s="43"/>
      <c r="S28" s="53">
        <f t="shared" si="0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1"/>
        <v>0</v>
      </c>
      <c r="N29" s="44"/>
      <c r="O29" s="44"/>
      <c r="P29" s="44"/>
      <c r="Q29" s="52"/>
      <c r="R29" s="52"/>
      <c r="S29" s="53">
        <f t="shared" si="0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32490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25" right="0.25" top="0.25" bottom="0.25" header="0.25" footer="0.2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0.87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 t="s">
        <v>42</v>
      </c>
      <c r="S6" s="8" t="s">
        <v>8</v>
      </c>
      <c r="V6" s="40"/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58"/>
      <c r="L13" s="54"/>
      <c r="M13" s="50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25" t="s">
        <v>94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 aca="true" t="shared" si="0" ref="M16:M29">J16*L16</f>
        <v>0</v>
      </c>
      <c r="N16" s="46"/>
      <c r="O16" s="46"/>
      <c r="P16" s="47"/>
      <c r="Q16" s="43"/>
      <c r="R16" s="49"/>
      <c r="S16" s="49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62" t="s">
        <v>46</v>
      </c>
      <c r="F17" s="43"/>
      <c r="G17" s="43"/>
      <c r="H17" s="43"/>
      <c r="I17" s="50"/>
      <c r="J17" s="46">
        <v>32</v>
      </c>
      <c r="K17" s="46" t="s">
        <v>47</v>
      </c>
      <c r="L17" s="47">
        <v>50</v>
      </c>
      <c r="M17" s="48">
        <f t="shared" si="0"/>
        <v>1600</v>
      </c>
      <c r="N17" s="46"/>
      <c r="O17" s="46"/>
      <c r="P17" s="47"/>
      <c r="Q17" s="52"/>
      <c r="R17" s="53"/>
      <c r="S17" s="53">
        <f t="shared" si="1"/>
        <v>0</v>
      </c>
      <c r="T17" s="44"/>
      <c r="U17" s="52"/>
      <c r="V17" s="52"/>
      <c r="W17" s="52"/>
      <c r="X17" s="52"/>
      <c r="Y17" s="51">
        <f t="shared" si="2"/>
        <v>1600</v>
      </c>
    </row>
    <row r="18" spans="1:25" ht="25.5" customHeight="1">
      <c r="A18" s="24"/>
      <c r="B18" s="12"/>
      <c r="C18" s="12"/>
      <c r="D18" s="12"/>
      <c r="E18" s="62" t="s">
        <v>48</v>
      </c>
      <c r="F18" s="43"/>
      <c r="G18" s="43"/>
      <c r="H18" s="43"/>
      <c r="I18" s="50"/>
      <c r="J18" s="46">
        <v>8</v>
      </c>
      <c r="K18" s="46" t="s">
        <v>47</v>
      </c>
      <c r="L18" s="47">
        <v>50</v>
      </c>
      <c r="M18" s="48">
        <f t="shared" si="0"/>
        <v>400</v>
      </c>
      <c r="N18" s="46"/>
      <c r="O18" s="46"/>
      <c r="P18" s="47"/>
      <c r="Q18" s="52"/>
      <c r="R18" s="53"/>
      <c r="S18" s="53">
        <f t="shared" si="1"/>
        <v>0</v>
      </c>
      <c r="T18" s="44"/>
      <c r="U18" s="52"/>
      <c r="V18" s="52"/>
      <c r="W18" s="52"/>
      <c r="X18" s="52"/>
      <c r="Y18" s="51">
        <f t="shared" si="2"/>
        <v>400</v>
      </c>
    </row>
    <row r="19" spans="1:25" ht="25.5" customHeight="1">
      <c r="A19" s="24"/>
      <c r="B19" s="12"/>
      <c r="C19" s="12"/>
      <c r="D19" s="12"/>
      <c r="E19" s="62" t="s">
        <v>49</v>
      </c>
      <c r="F19" s="43"/>
      <c r="G19" s="43"/>
      <c r="H19" s="43"/>
      <c r="I19" s="50"/>
      <c r="J19" s="46">
        <v>20</v>
      </c>
      <c r="K19" s="46" t="s">
        <v>47</v>
      </c>
      <c r="L19" s="47">
        <v>50</v>
      </c>
      <c r="M19" s="48">
        <f t="shared" si="0"/>
        <v>1000</v>
      </c>
      <c r="N19" s="46"/>
      <c r="O19" s="46"/>
      <c r="P19" s="47"/>
      <c r="Q19" s="52"/>
      <c r="R19" s="53"/>
      <c r="S19" s="53">
        <f t="shared" si="1"/>
        <v>0</v>
      </c>
      <c r="T19" s="44"/>
      <c r="U19" s="52"/>
      <c r="V19" s="52"/>
      <c r="W19" s="52"/>
      <c r="X19" s="52"/>
      <c r="Y19" s="51">
        <f t="shared" si="2"/>
        <v>1000</v>
      </c>
    </row>
    <row r="20" spans="1:25" ht="25.5" customHeight="1">
      <c r="A20" s="24"/>
      <c r="B20" s="12"/>
      <c r="C20" s="12"/>
      <c r="D20" s="12"/>
      <c r="E20" s="62" t="s">
        <v>50</v>
      </c>
      <c r="F20" s="43"/>
      <c r="G20" s="43"/>
      <c r="H20" s="43"/>
      <c r="I20" s="50"/>
      <c r="J20" s="46">
        <v>20</v>
      </c>
      <c r="K20" s="46" t="s">
        <v>47</v>
      </c>
      <c r="L20" s="47">
        <v>50</v>
      </c>
      <c r="M20" s="48">
        <f t="shared" si="0"/>
        <v>1000</v>
      </c>
      <c r="N20" s="46"/>
      <c r="O20" s="46"/>
      <c r="P20" s="47"/>
      <c r="Q20" s="43"/>
      <c r="R20" s="49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1000</v>
      </c>
    </row>
    <row r="21" spans="1:25" ht="25.5" customHeight="1">
      <c r="A21" s="24"/>
      <c r="B21" s="12"/>
      <c r="C21" s="12"/>
      <c r="D21" s="12"/>
      <c r="E21" s="63" t="s">
        <v>51</v>
      </c>
      <c r="F21" s="43"/>
      <c r="G21" s="43"/>
      <c r="H21" s="43"/>
      <c r="I21" s="50"/>
      <c r="J21" s="46"/>
      <c r="K21" s="46"/>
      <c r="L21" s="47"/>
      <c r="M21" s="48">
        <f t="shared" si="0"/>
        <v>0</v>
      </c>
      <c r="N21" s="46">
        <v>1</v>
      </c>
      <c r="O21" s="46" t="s">
        <v>52</v>
      </c>
      <c r="P21" s="47">
        <v>500</v>
      </c>
      <c r="Q21" s="52"/>
      <c r="R21" s="53"/>
      <c r="S21" s="53">
        <f t="shared" si="1"/>
        <v>500</v>
      </c>
      <c r="T21" s="44"/>
      <c r="U21" s="52"/>
      <c r="V21" s="52"/>
      <c r="W21" s="52"/>
      <c r="X21" s="52"/>
      <c r="Y21" s="51">
        <f t="shared" si="2"/>
        <v>500</v>
      </c>
    </row>
    <row r="22" spans="1:25" ht="25.5" customHeight="1">
      <c r="A22" s="24"/>
      <c r="B22" s="12"/>
      <c r="C22" s="12"/>
      <c r="D22" s="12"/>
      <c r="E22" s="62"/>
      <c r="F22" s="43"/>
      <c r="G22" s="43"/>
      <c r="H22" s="43"/>
      <c r="I22" s="50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9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9"/>
      <c r="F23" s="52"/>
      <c r="G23" s="52"/>
      <c r="H23" s="52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52"/>
      <c r="R23" s="53"/>
      <c r="S23" s="53">
        <f t="shared" si="1"/>
        <v>0</v>
      </c>
      <c r="T23" s="44"/>
      <c r="U23" s="52"/>
      <c r="V23" s="52"/>
      <c r="W23" s="52"/>
      <c r="X23" s="52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4500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 horizontalCentered="1" verticalCentered="1"/>
  <pageMargins left="0.25" right="0.25" top="0.25" bottom="0.25" header="0.25" footer="0.25"/>
  <pageSetup fitToHeight="1" fitToWidth="1" horizontalDpi="300" verticalDpi="300" orientation="landscape" scale="81" r:id="rId1"/>
  <headerFooter alignWithMargins="0">
    <oddHeader>&amp;C&amp;A</oddHeader>
    <oddFooter>&amp;C&amp;D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0.87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 t="s">
        <v>42</v>
      </c>
      <c r="S6" s="8" t="s">
        <v>8</v>
      </c>
      <c r="V6" s="40"/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58"/>
      <c r="L13" s="54"/>
      <c r="M13" s="50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25" t="s">
        <v>95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 aca="true" t="shared" si="0" ref="M16:M29">J16*L16</f>
        <v>0</v>
      </c>
      <c r="N16" s="46"/>
      <c r="O16" s="46"/>
      <c r="P16" s="47"/>
      <c r="Q16" s="43"/>
      <c r="R16" s="49"/>
      <c r="S16" s="49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62"/>
      <c r="F17" s="43"/>
      <c r="G17" s="43"/>
      <c r="H17" s="43"/>
      <c r="I17" s="50"/>
      <c r="J17" s="46"/>
      <c r="K17" s="46" t="s">
        <v>47</v>
      </c>
      <c r="L17" s="47"/>
      <c r="M17" s="48">
        <f t="shared" si="0"/>
        <v>0</v>
      </c>
      <c r="N17" s="46"/>
      <c r="O17" s="46"/>
      <c r="P17" s="47"/>
      <c r="Q17" s="52"/>
      <c r="R17" s="53"/>
      <c r="S17" s="53">
        <f t="shared" si="1"/>
        <v>0</v>
      </c>
      <c r="T17" s="44"/>
      <c r="U17" s="52"/>
      <c r="V17" s="52"/>
      <c r="W17" s="52"/>
      <c r="X17" s="52"/>
      <c r="Y17" s="51">
        <f t="shared" si="2"/>
        <v>0</v>
      </c>
    </row>
    <row r="18" spans="1:25" ht="25.5" customHeight="1">
      <c r="A18" s="24"/>
      <c r="B18" s="12"/>
      <c r="C18" s="12"/>
      <c r="D18" s="12"/>
      <c r="E18" s="62"/>
      <c r="F18" s="43"/>
      <c r="G18" s="43"/>
      <c r="H18" s="43"/>
      <c r="I18" s="50"/>
      <c r="J18" s="46"/>
      <c r="K18" s="46" t="s">
        <v>47</v>
      </c>
      <c r="L18" s="47"/>
      <c r="M18" s="48">
        <f t="shared" si="0"/>
        <v>0</v>
      </c>
      <c r="N18" s="46"/>
      <c r="O18" s="46"/>
      <c r="P18" s="47"/>
      <c r="Q18" s="52"/>
      <c r="R18" s="53"/>
      <c r="S18" s="53">
        <f t="shared" si="1"/>
        <v>0</v>
      </c>
      <c r="T18" s="44"/>
      <c r="U18" s="52"/>
      <c r="V18" s="52"/>
      <c r="W18" s="52"/>
      <c r="X18" s="52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62"/>
      <c r="F19" s="43"/>
      <c r="G19" s="43"/>
      <c r="H19" s="43"/>
      <c r="I19" s="50"/>
      <c r="J19" s="46"/>
      <c r="K19" s="46" t="s">
        <v>47</v>
      </c>
      <c r="L19" s="47"/>
      <c r="M19" s="48">
        <f t="shared" si="0"/>
        <v>0</v>
      </c>
      <c r="N19" s="46"/>
      <c r="O19" s="46"/>
      <c r="P19" s="47"/>
      <c r="Q19" s="52"/>
      <c r="R19" s="53"/>
      <c r="S19" s="53">
        <f t="shared" si="1"/>
        <v>0</v>
      </c>
      <c r="T19" s="44"/>
      <c r="U19" s="52"/>
      <c r="V19" s="52"/>
      <c r="W19" s="52"/>
      <c r="X19" s="52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62"/>
      <c r="F20" s="43"/>
      <c r="G20" s="43"/>
      <c r="H20" s="43"/>
      <c r="I20" s="50"/>
      <c r="J20" s="46"/>
      <c r="K20" s="46" t="s">
        <v>47</v>
      </c>
      <c r="L20" s="47"/>
      <c r="M20" s="48">
        <f t="shared" si="0"/>
        <v>0</v>
      </c>
      <c r="N20" s="46"/>
      <c r="O20" s="46"/>
      <c r="P20" s="47"/>
      <c r="Q20" s="43"/>
      <c r="R20" s="49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0</v>
      </c>
    </row>
    <row r="21" spans="1:25" ht="25.5" customHeight="1">
      <c r="A21" s="24"/>
      <c r="B21" s="12"/>
      <c r="C21" s="12"/>
      <c r="D21" s="12"/>
      <c r="E21" s="63"/>
      <c r="F21" s="43"/>
      <c r="G21" s="43"/>
      <c r="H21" s="43"/>
      <c r="I21" s="50"/>
      <c r="J21" s="46"/>
      <c r="K21" s="46"/>
      <c r="L21" s="47"/>
      <c r="M21" s="48">
        <f t="shared" si="0"/>
        <v>0</v>
      </c>
      <c r="N21" s="46"/>
      <c r="O21" s="46" t="s">
        <v>52</v>
      </c>
      <c r="P21" s="47"/>
      <c r="Q21" s="52"/>
      <c r="R21" s="53"/>
      <c r="S21" s="53">
        <f t="shared" si="1"/>
        <v>0</v>
      </c>
      <c r="T21" s="44"/>
      <c r="U21" s="52"/>
      <c r="V21" s="52"/>
      <c r="W21" s="52"/>
      <c r="X21" s="52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62"/>
      <c r="F22" s="43"/>
      <c r="G22" s="43"/>
      <c r="H22" s="43"/>
      <c r="I22" s="50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9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9"/>
      <c r="F23" s="52"/>
      <c r="G23" s="52"/>
      <c r="H23" s="52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52"/>
      <c r="R23" s="53"/>
      <c r="S23" s="53">
        <f t="shared" si="1"/>
        <v>0</v>
      </c>
      <c r="T23" s="44"/>
      <c r="U23" s="52"/>
      <c r="V23" s="52"/>
      <c r="W23" s="52"/>
      <c r="X23" s="52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 horizontalCentered="1" verticalCentered="1"/>
  <pageMargins left="0.25" right="0.25" top="0.25" bottom="0.25" header="0.25" footer="0.25"/>
  <pageSetup fitToHeight="1" fitToWidth="1" horizontalDpi="300" verticalDpi="300" orientation="landscape" scale="81" r:id="rId1"/>
  <headerFooter alignWithMargins="0">
    <oddHeader>&amp;C&amp;A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S21" sqref="S21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0.87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 t="s">
        <v>42</v>
      </c>
      <c r="S6" s="8" t="s">
        <v>8</v>
      </c>
      <c r="V6" s="40"/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58"/>
      <c r="L13" s="54"/>
      <c r="M13" s="50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25" t="s">
        <v>96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>N16*P16</f>
        <v>0</v>
      </c>
      <c r="T16" s="50"/>
      <c r="U16" s="43"/>
      <c r="V16" s="43"/>
      <c r="W16" s="43"/>
      <c r="X16" s="43"/>
      <c r="Y16" s="51">
        <f>M16+S16</f>
        <v>0</v>
      </c>
    </row>
    <row r="17" spans="1:25" ht="25.5" customHeight="1">
      <c r="A17" s="24"/>
      <c r="B17" s="12"/>
      <c r="C17" s="12"/>
      <c r="D17" s="12"/>
      <c r="E17" s="62"/>
      <c r="F17" s="43"/>
      <c r="G17" s="43"/>
      <c r="H17" s="43"/>
      <c r="I17" s="50"/>
      <c r="J17" s="46"/>
      <c r="K17" s="46" t="s">
        <v>47</v>
      </c>
      <c r="L17" s="47"/>
      <c r="M17" s="48">
        <f>J17*L17</f>
        <v>0</v>
      </c>
      <c r="N17" s="46"/>
      <c r="O17" s="46"/>
      <c r="P17" s="47"/>
      <c r="Q17" s="52"/>
      <c r="R17" s="53"/>
      <c r="S17" s="53">
        <f>N17*P17</f>
        <v>0</v>
      </c>
      <c r="T17" s="44"/>
      <c r="U17" s="52"/>
      <c r="V17" s="52"/>
      <c r="W17" s="52"/>
      <c r="X17" s="52"/>
      <c r="Y17" s="51">
        <f>M17+S17</f>
        <v>0</v>
      </c>
    </row>
    <row r="18" spans="1:25" ht="25.5" customHeight="1">
      <c r="A18" s="24"/>
      <c r="B18" s="12"/>
      <c r="C18" s="12"/>
      <c r="D18" s="12"/>
      <c r="E18" s="62"/>
      <c r="F18" s="43"/>
      <c r="G18" s="43"/>
      <c r="H18" s="43"/>
      <c r="I18" s="50"/>
      <c r="J18" s="46"/>
      <c r="K18" s="46" t="s">
        <v>47</v>
      </c>
      <c r="L18" s="47"/>
      <c r="M18" s="48">
        <f>J18*L18</f>
        <v>0</v>
      </c>
      <c r="N18" s="46"/>
      <c r="O18" s="46"/>
      <c r="P18" s="47"/>
      <c r="Q18" s="52"/>
      <c r="R18" s="53"/>
      <c r="S18" s="53">
        <f>N18*P18</f>
        <v>0</v>
      </c>
      <c r="T18" s="44"/>
      <c r="U18" s="52"/>
      <c r="V18" s="52"/>
      <c r="W18" s="52"/>
      <c r="X18" s="52"/>
      <c r="Y18" s="51">
        <f>M18+S18</f>
        <v>0</v>
      </c>
    </row>
    <row r="19" spans="1:25" ht="25.5" customHeight="1">
      <c r="A19" s="24"/>
      <c r="B19" s="12"/>
      <c r="C19" s="12"/>
      <c r="D19" s="12"/>
      <c r="E19" s="62"/>
      <c r="F19" s="43"/>
      <c r="G19" s="43"/>
      <c r="H19" s="43"/>
      <c r="I19" s="50"/>
      <c r="J19" s="46"/>
      <c r="K19" s="46" t="s">
        <v>47</v>
      </c>
      <c r="L19" s="47"/>
      <c r="M19" s="48">
        <f aca="true" t="shared" si="0" ref="M19:M29">J19*L19</f>
        <v>0</v>
      </c>
      <c r="N19" s="46"/>
      <c r="O19" s="46"/>
      <c r="P19" s="47"/>
      <c r="Q19" s="52"/>
      <c r="R19" s="53"/>
      <c r="S19" s="53">
        <f aca="true" t="shared" si="1" ref="S19:S29">N19*P19</f>
        <v>0</v>
      </c>
      <c r="T19" s="44"/>
      <c r="U19" s="52"/>
      <c r="V19" s="52"/>
      <c r="W19" s="52"/>
      <c r="X19" s="52"/>
      <c r="Y19" s="51">
        <f aca="true" t="shared" si="2" ref="Y19:Y29">M19+S19</f>
        <v>0</v>
      </c>
    </row>
    <row r="20" spans="1:25" ht="25.5" customHeight="1">
      <c r="A20" s="24"/>
      <c r="B20" s="12"/>
      <c r="C20" s="12"/>
      <c r="D20" s="12"/>
      <c r="E20" s="62"/>
      <c r="F20" s="43"/>
      <c r="G20" s="43"/>
      <c r="H20" s="43"/>
      <c r="I20" s="50"/>
      <c r="J20" s="46"/>
      <c r="K20" s="46" t="s">
        <v>47</v>
      </c>
      <c r="L20" s="47"/>
      <c r="M20" s="48">
        <f t="shared" si="0"/>
        <v>0</v>
      </c>
      <c r="N20" s="46"/>
      <c r="O20" s="46"/>
      <c r="P20" s="47"/>
      <c r="Q20" s="43"/>
      <c r="R20" s="49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0</v>
      </c>
    </row>
    <row r="21" spans="1:25" ht="25.5" customHeight="1">
      <c r="A21" s="24"/>
      <c r="B21" s="12"/>
      <c r="C21" s="12"/>
      <c r="D21" s="12"/>
      <c r="E21" s="63"/>
      <c r="F21" s="43"/>
      <c r="G21" s="43"/>
      <c r="H21" s="43"/>
      <c r="I21" s="50"/>
      <c r="J21" s="46"/>
      <c r="K21" s="46"/>
      <c r="L21" s="47"/>
      <c r="M21" s="48">
        <f t="shared" si="0"/>
        <v>0</v>
      </c>
      <c r="N21" s="46">
        <v>6</v>
      </c>
      <c r="O21" s="46" t="s">
        <v>52</v>
      </c>
      <c r="P21" s="47">
        <v>30</v>
      </c>
      <c r="Q21" s="52"/>
      <c r="R21" s="53"/>
      <c r="S21" s="53">
        <f t="shared" si="1"/>
        <v>180</v>
      </c>
      <c r="T21" s="44"/>
      <c r="U21" s="52"/>
      <c r="V21" s="52"/>
      <c r="W21" s="52"/>
      <c r="X21" s="52"/>
      <c r="Y21" s="51">
        <f t="shared" si="2"/>
        <v>180</v>
      </c>
    </row>
    <row r="22" spans="1:25" ht="25.5" customHeight="1">
      <c r="A22" s="24"/>
      <c r="B22" s="12"/>
      <c r="C22" s="12"/>
      <c r="D22" s="12"/>
      <c r="E22" s="62"/>
      <c r="F22" s="43"/>
      <c r="G22" s="43"/>
      <c r="H22" s="43"/>
      <c r="I22" s="50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9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9"/>
      <c r="F23" s="52"/>
      <c r="G23" s="52"/>
      <c r="H23" s="52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52"/>
      <c r="R23" s="53"/>
      <c r="S23" s="53">
        <f t="shared" si="1"/>
        <v>0</v>
      </c>
      <c r="T23" s="44"/>
      <c r="U23" s="52"/>
      <c r="V23" s="52"/>
      <c r="W23" s="52"/>
      <c r="X23" s="52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180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 horizontalCentered="1" verticalCentered="1"/>
  <pageMargins left="0.25" right="0.25" top="0.25" bottom="0.25" header="0.25" footer="0.25"/>
  <pageSetup fitToHeight="1" fitToWidth="1" horizontalDpi="300" verticalDpi="300" orientation="landscape" scale="81" r:id="rId1"/>
  <headerFooter alignWithMargins="0">
    <oddHeader>&amp;C&amp;A</oddHeader>
    <oddFooter>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0.87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 t="s">
        <v>42</v>
      </c>
      <c r="S6" s="8" t="s">
        <v>8</v>
      </c>
      <c r="V6" s="40"/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58"/>
      <c r="L13" s="54"/>
      <c r="M13" s="50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25" t="s">
        <v>97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 aca="true" t="shared" si="0" ref="M16:M29">J16*L16</f>
        <v>0</v>
      </c>
      <c r="N16" s="46"/>
      <c r="O16" s="46"/>
      <c r="P16" s="47"/>
      <c r="Q16" s="43"/>
      <c r="R16" s="49"/>
      <c r="S16" s="49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62"/>
      <c r="F17" s="43"/>
      <c r="G17" s="43"/>
      <c r="H17" s="43"/>
      <c r="I17" s="50"/>
      <c r="J17" s="46">
        <v>2</v>
      </c>
      <c r="K17" s="46" t="s">
        <v>47</v>
      </c>
      <c r="L17" s="47">
        <v>50</v>
      </c>
      <c r="M17" s="48">
        <f t="shared" si="0"/>
        <v>100</v>
      </c>
      <c r="N17" s="46"/>
      <c r="O17" s="46"/>
      <c r="P17" s="47"/>
      <c r="Q17" s="52"/>
      <c r="R17" s="53"/>
      <c r="S17" s="53">
        <f t="shared" si="1"/>
        <v>0</v>
      </c>
      <c r="T17" s="44"/>
      <c r="U17" s="52"/>
      <c r="V17" s="52"/>
      <c r="W17" s="52"/>
      <c r="X17" s="52"/>
      <c r="Y17" s="51">
        <f t="shared" si="2"/>
        <v>100</v>
      </c>
    </row>
    <row r="18" spans="1:25" ht="25.5" customHeight="1">
      <c r="A18" s="24"/>
      <c r="B18" s="12"/>
      <c r="C18" s="12"/>
      <c r="D18" s="12"/>
      <c r="E18" s="62"/>
      <c r="F18" s="43"/>
      <c r="G18" s="43"/>
      <c r="H18" s="43"/>
      <c r="I18" s="50"/>
      <c r="J18" s="46"/>
      <c r="K18" s="46" t="s">
        <v>47</v>
      </c>
      <c r="L18" s="47"/>
      <c r="M18" s="48">
        <f t="shared" si="0"/>
        <v>0</v>
      </c>
      <c r="N18" s="46"/>
      <c r="O18" s="46"/>
      <c r="P18" s="47"/>
      <c r="Q18" s="52"/>
      <c r="R18" s="53"/>
      <c r="S18" s="53">
        <f t="shared" si="1"/>
        <v>0</v>
      </c>
      <c r="T18" s="44"/>
      <c r="U18" s="52"/>
      <c r="V18" s="52"/>
      <c r="W18" s="52"/>
      <c r="X18" s="52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62"/>
      <c r="F19" s="43"/>
      <c r="G19" s="43"/>
      <c r="H19" s="43"/>
      <c r="I19" s="50"/>
      <c r="J19" s="46"/>
      <c r="K19" s="46" t="s">
        <v>47</v>
      </c>
      <c r="L19" s="47"/>
      <c r="M19" s="48">
        <f t="shared" si="0"/>
        <v>0</v>
      </c>
      <c r="N19" s="46"/>
      <c r="O19" s="46"/>
      <c r="P19" s="47"/>
      <c r="Q19" s="52"/>
      <c r="R19" s="53"/>
      <c r="S19" s="53">
        <f t="shared" si="1"/>
        <v>0</v>
      </c>
      <c r="T19" s="44"/>
      <c r="U19" s="52"/>
      <c r="V19" s="52"/>
      <c r="W19" s="52"/>
      <c r="X19" s="52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62"/>
      <c r="F20" s="43"/>
      <c r="G20" s="43"/>
      <c r="H20" s="43"/>
      <c r="I20" s="50"/>
      <c r="J20" s="46"/>
      <c r="K20" s="46" t="s">
        <v>47</v>
      </c>
      <c r="L20" s="47"/>
      <c r="M20" s="48">
        <f t="shared" si="0"/>
        <v>0</v>
      </c>
      <c r="N20" s="46"/>
      <c r="O20" s="46"/>
      <c r="P20" s="47"/>
      <c r="Q20" s="43"/>
      <c r="R20" s="49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0</v>
      </c>
    </row>
    <row r="21" spans="1:25" ht="25.5" customHeight="1">
      <c r="A21" s="24"/>
      <c r="B21" s="12"/>
      <c r="C21" s="12"/>
      <c r="D21" s="12"/>
      <c r="E21" s="63"/>
      <c r="F21" s="43"/>
      <c r="G21" s="43"/>
      <c r="H21" s="43"/>
      <c r="I21" s="50"/>
      <c r="J21" s="46"/>
      <c r="K21" s="46"/>
      <c r="L21" s="47"/>
      <c r="M21" s="48">
        <f t="shared" si="0"/>
        <v>0</v>
      </c>
      <c r="N21" s="46"/>
      <c r="O21" s="46" t="s">
        <v>52</v>
      </c>
      <c r="P21" s="47"/>
      <c r="Q21" s="52"/>
      <c r="R21" s="53"/>
      <c r="S21" s="53">
        <f t="shared" si="1"/>
        <v>0</v>
      </c>
      <c r="T21" s="44"/>
      <c r="U21" s="52"/>
      <c r="V21" s="52"/>
      <c r="W21" s="52"/>
      <c r="X21" s="52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62"/>
      <c r="F22" s="43"/>
      <c r="G22" s="43"/>
      <c r="H22" s="43"/>
      <c r="I22" s="50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9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9"/>
      <c r="F23" s="52"/>
      <c r="G23" s="52"/>
      <c r="H23" s="52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52"/>
      <c r="R23" s="53"/>
      <c r="S23" s="53">
        <f t="shared" si="1"/>
        <v>0</v>
      </c>
      <c r="T23" s="44"/>
      <c r="U23" s="52"/>
      <c r="V23" s="52"/>
      <c r="W23" s="52"/>
      <c r="X23" s="52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100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 horizontalCentered="1" verticalCentered="1"/>
  <pageMargins left="0.25" right="0.25" top="0.25" bottom="0.25" header="0.25" footer="0.25"/>
  <pageSetup fitToHeight="1" fitToWidth="1" horizontalDpi="300" verticalDpi="300" orientation="landscape" scale="81" r:id="rId1"/>
  <headerFooter alignWithMargins="0">
    <oddHeader>&amp;C&amp;A</oddHeader>
    <oddFooter>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">
      <selection activeCell="X2" sqref="X2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375" style="0" customWidth="1"/>
    <col min="17" max="17" width="1.75390625" style="0" customWidth="1"/>
    <col min="18" max="18" width="2.75390625" style="0" customWidth="1"/>
    <col min="19" max="19" width="10.87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 t="s">
        <v>42</v>
      </c>
      <c r="S6" s="8" t="s">
        <v>8</v>
      </c>
      <c r="V6" s="40"/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58"/>
      <c r="L13" s="54"/>
      <c r="M13" s="50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25" t="s">
        <v>98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 aca="true" t="shared" si="0" ref="M16:M29">J16*L16</f>
        <v>0</v>
      </c>
      <c r="N16" s="46"/>
      <c r="O16" s="46"/>
      <c r="P16" s="47"/>
      <c r="Q16" s="43"/>
      <c r="R16" s="49"/>
      <c r="S16" s="49">
        <f aca="true" t="shared" si="1" ref="S16:S29">N16*P16</f>
        <v>0</v>
      </c>
      <c r="T16" s="50"/>
      <c r="U16" s="43"/>
      <c r="V16" s="43"/>
      <c r="W16" s="43"/>
      <c r="X16" s="43"/>
      <c r="Y16" s="51">
        <f aca="true" t="shared" si="2" ref="Y16:Y29">M16+S16</f>
        <v>0</v>
      </c>
    </row>
    <row r="17" spans="1:25" ht="25.5" customHeight="1">
      <c r="A17" s="24"/>
      <c r="B17" s="12"/>
      <c r="C17" s="12"/>
      <c r="D17" s="12"/>
      <c r="E17" s="62"/>
      <c r="F17" s="43"/>
      <c r="G17" s="43"/>
      <c r="H17" s="43"/>
      <c r="I17" s="50"/>
      <c r="J17" s="46"/>
      <c r="K17" s="46" t="s">
        <v>47</v>
      </c>
      <c r="L17" s="47"/>
      <c r="M17" s="48">
        <f t="shared" si="0"/>
        <v>0</v>
      </c>
      <c r="N17" s="46"/>
      <c r="O17" s="46"/>
      <c r="P17" s="47"/>
      <c r="Q17" s="52"/>
      <c r="R17" s="53"/>
      <c r="S17" s="53">
        <f t="shared" si="1"/>
        <v>0</v>
      </c>
      <c r="T17" s="44"/>
      <c r="U17" s="52"/>
      <c r="V17" s="52"/>
      <c r="W17" s="52"/>
      <c r="X17" s="52"/>
      <c r="Y17" s="51">
        <f t="shared" si="2"/>
        <v>0</v>
      </c>
    </row>
    <row r="18" spans="1:25" ht="25.5" customHeight="1">
      <c r="A18" s="24"/>
      <c r="B18" s="12"/>
      <c r="C18" s="12"/>
      <c r="D18" s="12"/>
      <c r="E18" s="62"/>
      <c r="F18" s="43"/>
      <c r="G18" s="43"/>
      <c r="H18" s="43"/>
      <c r="I18" s="50"/>
      <c r="J18" s="46"/>
      <c r="K18" s="46" t="s">
        <v>47</v>
      </c>
      <c r="L18" s="47"/>
      <c r="M18" s="48">
        <f t="shared" si="0"/>
        <v>0</v>
      </c>
      <c r="N18" s="46"/>
      <c r="O18" s="46"/>
      <c r="P18" s="47"/>
      <c r="Q18" s="52"/>
      <c r="R18" s="53"/>
      <c r="S18" s="53">
        <f t="shared" si="1"/>
        <v>0</v>
      </c>
      <c r="T18" s="44"/>
      <c r="U18" s="52"/>
      <c r="V18" s="52"/>
      <c r="W18" s="52"/>
      <c r="X18" s="52"/>
      <c r="Y18" s="51">
        <f t="shared" si="2"/>
        <v>0</v>
      </c>
    </row>
    <row r="19" spans="1:25" ht="25.5" customHeight="1">
      <c r="A19" s="24"/>
      <c r="B19" s="12"/>
      <c r="C19" s="12"/>
      <c r="D19" s="12"/>
      <c r="E19" s="62"/>
      <c r="F19" s="43"/>
      <c r="G19" s="43"/>
      <c r="H19" s="43"/>
      <c r="I19" s="50"/>
      <c r="J19" s="46"/>
      <c r="K19" s="46" t="s">
        <v>47</v>
      </c>
      <c r="L19" s="47"/>
      <c r="M19" s="48">
        <f t="shared" si="0"/>
        <v>0</v>
      </c>
      <c r="N19" s="46"/>
      <c r="O19" s="46"/>
      <c r="P19" s="47"/>
      <c r="Q19" s="52"/>
      <c r="R19" s="53"/>
      <c r="S19" s="53">
        <f t="shared" si="1"/>
        <v>0</v>
      </c>
      <c r="T19" s="44"/>
      <c r="U19" s="52"/>
      <c r="V19" s="52"/>
      <c r="W19" s="52"/>
      <c r="X19" s="52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62"/>
      <c r="F20" s="43"/>
      <c r="G20" s="43"/>
      <c r="H20" s="43"/>
      <c r="I20" s="50"/>
      <c r="J20" s="46">
        <v>10</v>
      </c>
      <c r="K20" s="46" t="s">
        <v>47</v>
      </c>
      <c r="L20" s="47">
        <v>33</v>
      </c>
      <c r="M20" s="48">
        <f t="shared" si="0"/>
        <v>330</v>
      </c>
      <c r="N20" s="46"/>
      <c r="O20" s="46"/>
      <c r="P20" s="47"/>
      <c r="Q20" s="43"/>
      <c r="R20" s="49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330</v>
      </c>
    </row>
    <row r="21" spans="1:25" ht="25.5" customHeight="1">
      <c r="A21" s="24"/>
      <c r="B21" s="12"/>
      <c r="C21" s="12"/>
      <c r="D21" s="12"/>
      <c r="E21" s="63"/>
      <c r="F21" s="43"/>
      <c r="G21" s="43"/>
      <c r="H21" s="43"/>
      <c r="I21" s="50"/>
      <c r="J21" s="46"/>
      <c r="K21" s="46"/>
      <c r="L21" s="47"/>
      <c r="M21" s="48">
        <f t="shared" si="0"/>
        <v>0</v>
      </c>
      <c r="N21" s="46"/>
      <c r="O21" s="46" t="s">
        <v>52</v>
      </c>
      <c r="P21" s="47"/>
      <c r="Q21" s="52"/>
      <c r="R21" s="53"/>
      <c r="S21" s="53">
        <f t="shared" si="1"/>
        <v>0</v>
      </c>
      <c r="T21" s="44"/>
      <c r="U21" s="52"/>
      <c r="V21" s="52"/>
      <c r="W21" s="52"/>
      <c r="X21" s="52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62"/>
      <c r="F22" s="43"/>
      <c r="G22" s="43"/>
      <c r="H22" s="43"/>
      <c r="I22" s="50"/>
      <c r="J22" s="46"/>
      <c r="K22" s="46"/>
      <c r="L22" s="47"/>
      <c r="M22" s="48">
        <f t="shared" si="0"/>
        <v>0</v>
      </c>
      <c r="N22" s="46"/>
      <c r="O22" s="46"/>
      <c r="P22" s="47"/>
      <c r="Q22" s="43"/>
      <c r="R22" s="49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9"/>
      <c r="F23" s="52"/>
      <c r="G23" s="52"/>
      <c r="H23" s="52"/>
      <c r="I23" s="44"/>
      <c r="J23" s="46"/>
      <c r="K23" s="46"/>
      <c r="L23" s="47"/>
      <c r="M23" s="48">
        <f t="shared" si="0"/>
        <v>0</v>
      </c>
      <c r="N23" s="46"/>
      <c r="O23" s="46"/>
      <c r="P23" s="47"/>
      <c r="Q23" s="52"/>
      <c r="R23" s="53"/>
      <c r="S23" s="53">
        <f t="shared" si="1"/>
        <v>0</v>
      </c>
      <c r="T23" s="44"/>
      <c r="U23" s="52"/>
      <c r="V23" s="52"/>
      <c r="W23" s="52"/>
      <c r="X23" s="52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/>
      <c r="L24" s="47"/>
      <c r="M24" s="48">
        <f t="shared" si="0"/>
        <v>0</v>
      </c>
      <c r="N24" s="46"/>
      <c r="O24" s="46"/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330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 horizontalCentered="1" verticalCentered="1"/>
  <pageMargins left="0.25" right="0.25" top="0.25" bottom="0.25" header="0.25" footer="0.25"/>
  <pageSetup fitToHeight="1" fitToWidth="1" horizontalDpi="300" verticalDpi="300" orientation="landscape" scale="81" r:id="rId1"/>
  <headerFooter alignWithMargins="0">
    <oddHeader>&amp;C&amp;A</oddHeader>
    <oddFooter>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75" zoomScaleNormal="75" zoomScalePageLayoutView="0" workbookViewId="0" topLeftCell="A10">
      <selection activeCell="F6" sqref="F6"/>
    </sheetView>
  </sheetViews>
  <sheetFormatPr defaultColWidth="9.00390625" defaultRowHeight="12.75"/>
  <cols>
    <col min="1" max="4" width="3.75390625" style="0" customWidth="1"/>
    <col min="5" max="6" width="5.75390625" style="0" customWidth="1"/>
    <col min="7" max="7" width="6.875" style="0" customWidth="1"/>
    <col min="8" max="8" width="6.625" style="0" customWidth="1"/>
    <col min="9" max="9" width="14.125" style="0" customWidth="1"/>
    <col min="10" max="10" width="9.625" style="0" customWidth="1"/>
    <col min="11" max="11" width="6.25390625" style="0" customWidth="1"/>
    <col min="12" max="12" width="11.75390625" style="0" customWidth="1"/>
    <col min="13" max="13" width="17.125" style="0" customWidth="1"/>
    <col min="14" max="14" width="9.75390625" style="0" customWidth="1"/>
    <col min="15" max="15" width="6.875" style="0" customWidth="1"/>
    <col min="16" max="16" width="12.625" style="0" customWidth="1"/>
    <col min="17" max="17" width="1.75390625" style="0" customWidth="1"/>
    <col min="18" max="18" width="2.75390625" style="0" customWidth="1"/>
    <col min="19" max="19" width="14.625" style="0" customWidth="1"/>
    <col min="20" max="20" width="3.75390625" style="0" customWidth="1"/>
    <col min="21" max="21" width="1.75390625" style="0" customWidth="1"/>
    <col min="22" max="22" width="2.75390625" style="0" customWidth="1"/>
    <col min="23" max="23" width="1.75390625" style="0" customWidth="1"/>
    <col min="24" max="24" width="2.75390625" style="0" customWidth="1"/>
    <col min="25" max="25" width="13.00390625" style="0" customWidth="1"/>
  </cols>
  <sheetData>
    <row r="1" spans="1:25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  <c r="O1" s="2"/>
      <c r="P1" s="3"/>
      <c r="Q1" s="2"/>
      <c r="R1" s="2"/>
      <c r="S1" s="2"/>
      <c r="T1" s="2"/>
      <c r="U1" s="2"/>
      <c r="V1" s="2"/>
      <c r="W1" s="2"/>
      <c r="X1" s="2"/>
      <c r="Y1" s="3"/>
    </row>
    <row r="2" spans="1:25" ht="18" customHeight="1">
      <c r="A2" s="4"/>
      <c r="B2" s="5" t="s">
        <v>35</v>
      </c>
      <c r="C2" s="6"/>
      <c r="M2" s="7"/>
      <c r="N2" s="13">
        <f>SUMMATION!N2</f>
        <v>39630</v>
      </c>
      <c r="P2" s="7"/>
      <c r="Q2" s="8" t="s">
        <v>1</v>
      </c>
      <c r="T2" s="9"/>
      <c r="V2" s="8" t="s">
        <v>2</v>
      </c>
      <c r="W2" s="10"/>
      <c r="X2" s="9"/>
      <c r="Y2" s="7" t="s">
        <v>3</v>
      </c>
    </row>
    <row r="3" spans="1:25" ht="12" customHeight="1">
      <c r="A3" s="1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2"/>
      <c r="N3" s="29"/>
      <c r="O3" s="29"/>
      <c r="P3" s="12"/>
      <c r="Q3" s="29"/>
      <c r="R3" s="29"/>
      <c r="S3" s="29"/>
      <c r="T3" s="29"/>
      <c r="U3" s="29"/>
      <c r="V3" s="29"/>
      <c r="W3" s="29"/>
      <c r="X3" s="29"/>
      <c r="Y3" s="12"/>
    </row>
    <row r="4" spans="1:25" ht="12" customHeight="1">
      <c r="A4" s="4" t="s">
        <v>4</v>
      </c>
      <c r="E4" s="7"/>
      <c r="F4" s="8" t="s">
        <v>5</v>
      </c>
      <c r="K4" s="7"/>
      <c r="L4" s="8" t="s">
        <v>6</v>
      </c>
      <c r="P4" s="7"/>
      <c r="Q4" s="8" t="s">
        <v>7</v>
      </c>
      <c r="Y4" s="7"/>
    </row>
    <row r="5" spans="1:25" ht="16.5" customHeight="1">
      <c r="A5" s="4"/>
      <c r="E5" s="7"/>
      <c r="K5" s="7"/>
      <c r="P5" s="7"/>
      <c r="Y5" s="7"/>
    </row>
    <row r="6" spans="1:25" ht="16.5" customHeight="1">
      <c r="A6" s="39"/>
      <c r="B6" s="13" t="str">
        <f>SUMMATION!B6</f>
        <v>PO #</v>
      </c>
      <c r="C6" s="14"/>
      <c r="D6" s="14"/>
      <c r="E6" s="15"/>
      <c r="F6" s="13" t="s">
        <v>66</v>
      </c>
      <c r="G6" s="14"/>
      <c r="H6" s="14"/>
      <c r="I6" s="14"/>
      <c r="J6" s="14"/>
      <c r="K6" s="15"/>
      <c r="L6" s="13" t="str">
        <f>SUMMATION!L6</f>
        <v>64 Slice CT Scanner</v>
      </c>
      <c r="M6" s="14"/>
      <c r="P6" s="7"/>
      <c r="R6" s="40"/>
      <c r="S6" s="8" t="s">
        <v>8</v>
      </c>
      <c r="V6" s="40" t="s">
        <v>18</v>
      </c>
      <c r="W6" s="8" t="s">
        <v>9</v>
      </c>
      <c r="Y6" s="7"/>
    </row>
    <row r="7" spans="1:25" ht="13.5" customHeight="1">
      <c r="A7" s="4"/>
      <c r="B7" s="14"/>
      <c r="C7" s="14"/>
      <c r="D7" s="14"/>
      <c r="E7" s="15"/>
      <c r="F7" s="14" t="s">
        <v>32</v>
      </c>
      <c r="G7" s="14"/>
      <c r="H7" s="14"/>
      <c r="I7" s="14"/>
      <c r="J7" s="14"/>
      <c r="K7" s="15"/>
      <c r="L7" s="14" t="str">
        <f>SUMMATION!L7</f>
        <v>C3673</v>
      </c>
      <c r="M7" s="14"/>
      <c r="P7" s="7"/>
      <c r="R7" s="2"/>
      <c r="S7" s="8" t="s">
        <v>10</v>
      </c>
      <c r="V7" s="2"/>
      <c r="W7" s="8" t="s">
        <v>11</v>
      </c>
      <c r="Y7" s="7"/>
    </row>
    <row r="8" spans="1:25" ht="12" customHeight="1">
      <c r="A8" s="11"/>
      <c r="B8" s="10"/>
      <c r="C8" s="10"/>
      <c r="D8" s="10"/>
      <c r="E8" s="12"/>
      <c r="F8" s="10"/>
      <c r="G8" s="10"/>
      <c r="H8" s="10"/>
      <c r="I8" s="10"/>
      <c r="J8" s="10"/>
      <c r="K8" s="12"/>
      <c r="L8" s="10"/>
      <c r="M8" s="10"/>
      <c r="N8" s="10"/>
      <c r="O8" s="10"/>
      <c r="P8" s="12"/>
      <c r="Y8" s="7"/>
    </row>
    <row r="9" spans="1:25" ht="12" customHeight="1">
      <c r="A9" s="36" t="s">
        <v>12</v>
      </c>
      <c r="B9" s="34"/>
      <c r="C9" s="34"/>
      <c r="D9" s="34"/>
      <c r="E9" s="34"/>
      <c r="F9" s="3"/>
      <c r="G9" s="7" t="s">
        <v>13</v>
      </c>
      <c r="H9" s="7" t="s">
        <v>14</v>
      </c>
      <c r="I9" s="7" t="s">
        <v>15</v>
      </c>
      <c r="J9" s="8" t="s">
        <v>16</v>
      </c>
      <c r="M9" s="7"/>
      <c r="N9" s="8" t="s">
        <v>17</v>
      </c>
      <c r="P9" s="7"/>
      <c r="Y9" s="7"/>
    </row>
    <row r="10" spans="1:25" ht="15" customHeight="1">
      <c r="A10" s="4"/>
      <c r="B10" s="37"/>
      <c r="C10" s="37"/>
      <c r="D10" s="37"/>
      <c r="E10" s="37"/>
      <c r="F10" s="7"/>
      <c r="G10" s="7"/>
      <c r="H10" s="7"/>
      <c r="I10" s="7"/>
      <c r="M10" s="7"/>
      <c r="P10" s="7"/>
      <c r="R10" s="40" t="s">
        <v>32</v>
      </c>
      <c r="S10" s="8" t="s">
        <v>19</v>
      </c>
      <c r="V10" s="40" t="s">
        <v>32</v>
      </c>
      <c r="W10" s="8" t="s">
        <v>20</v>
      </c>
      <c r="Y10" s="7"/>
    </row>
    <row r="11" spans="1:25" ht="15.75" customHeight="1">
      <c r="A11" s="16"/>
      <c r="B11" s="13" t="str">
        <f>SUMMATION!A11</f>
        <v>Sign</v>
      </c>
      <c r="C11" s="38"/>
      <c r="D11" s="38"/>
      <c r="E11" s="38"/>
      <c r="F11" s="15"/>
      <c r="G11" s="17"/>
      <c r="H11" s="17" t="s">
        <v>18</v>
      </c>
      <c r="I11" s="17"/>
      <c r="J11" s="14"/>
      <c r="K11" s="41">
        <f>SUMMATION!K11</f>
        <v>100</v>
      </c>
      <c r="L11" s="14"/>
      <c r="M11" s="15"/>
      <c r="P11" s="7"/>
      <c r="R11" s="2"/>
      <c r="S11" s="8" t="s">
        <v>11</v>
      </c>
      <c r="V11" s="2"/>
      <c r="W11" s="8" t="s">
        <v>21</v>
      </c>
      <c r="Y11" s="7"/>
    </row>
    <row r="12" spans="1:25" ht="12" customHeight="1">
      <c r="A12" s="11"/>
      <c r="B12" s="29"/>
      <c r="C12" s="29"/>
      <c r="D12" s="29"/>
      <c r="E12" s="29"/>
      <c r="F12" s="12"/>
      <c r="G12" s="12"/>
      <c r="H12" s="12"/>
      <c r="I12" s="12"/>
      <c r="M12" s="12"/>
      <c r="P12" s="12"/>
      <c r="Y12" s="12"/>
    </row>
    <row r="13" spans="1:25" ht="20.25" customHeight="1">
      <c r="A13" s="30"/>
      <c r="B13" s="31" t="s">
        <v>22</v>
      </c>
      <c r="C13" s="32"/>
      <c r="D13" s="33"/>
      <c r="E13" s="34"/>
      <c r="F13" s="35" t="s">
        <v>23</v>
      </c>
      <c r="G13" s="34"/>
      <c r="H13" s="34"/>
      <c r="I13" s="3"/>
      <c r="J13" s="54" t="s">
        <v>36</v>
      </c>
      <c r="K13" s="32"/>
      <c r="L13" s="31"/>
      <c r="M13" s="33"/>
      <c r="N13" s="54" t="s">
        <v>37</v>
      </c>
      <c r="O13" s="32"/>
      <c r="P13" s="31"/>
      <c r="Q13" s="32"/>
      <c r="R13" s="32"/>
      <c r="S13" s="32"/>
      <c r="T13" s="33"/>
      <c r="U13" s="34"/>
      <c r="V13" s="34"/>
      <c r="W13" s="34"/>
      <c r="X13" s="34"/>
      <c r="Y13" s="3"/>
    </row>
    <row r="14" spans="1:25" ht="12" customHeight="1">
      <c r="A14" s="19" t="s">
        <v>24</v>
      </c>
      <c r="B14" s="20" t="s">
        <v>25</v>
      </c>
      <c r="C14" s="20" t="s">
        <v>26</v>
      </c>
      <c r="D14" s="20" t="s">
        <v>27</v>
      </c>
      <c r="E14" s="29"/>
      <c r="F14" s="29"/>
      <c r="G14" s="29"/>
      <c r="H14" s="29"/>
      <c r="I14" s="12"/>
      <c r="J14" s="21" t="s">
        <v>28</v>
      </c>
      <c r="K14" s="21" t="s">
        <v>29</v>
      </c>
      <c r="L14" s="21" t="s">
        <v>30</v>
      </c>
      <c r="M14" s="22" t="s">
        <v>31</v>
      </c>
      <c r="N14" s="21" t="s">
        <v>28</v>
      </c>
      <c r="O14" s="21" t="s">
        <v>29</v>
      </c>
      <c r="P14" s="21" t="s">
        <v>30</v>
      </c>
      <c r="Q14" s="23" t="s">
        <v>32</v>
      </c>
      <c r="R14" s="23" t="s">
        <v>33</v>
      </c>
      <c r="S14" s="23"/>
      <c r="T14" s="21"/>
      <c r="U14" s="29"/>
      <c r="V14" s="29"/>
      <c r="W14" s="18" t="s">
        <v>31</v>
      </c>
      <c r="X14" s="29"/>
      <c r="Y14" s="12"/>
    </row>
    <row r="15" spans="1:25" ht="25.5" customHeight="1">
      <c r="A15" s="24"/>
      <c r="B15" s="12"/>
      <c r="C15" s="12"/>
      <c r="D15" s="12"/>
      <c r="E15" s="57" t="s">
        <v>99</v>
      </c>
      <c r="F15" s="60"/>
      <c r="G15" s="60"/>
      <c r="H15" s="60"/>
      <c r="I15" s="12"/>
      <c r="J15" s="12"/>
      <c r="K15" s="12"/>
      <c r="L15" s="12"/>
      <c r="M15" s="26"/>
      <c r="N15" s="12"/>
      <c r="O15" s="12"/>
      <c r="P15" s="12"/>
      <c r="Q15" s="60"/>
      <c r="R15" s="27"/>
      <c r="S15" s="27"/>
      <c r="T15" s="12"/>
      <c r="U15" s="60"/>
      <c r="V15" s="60"/>
      <c r="W15" s="60"/>
      <c r="X15" s="60"/>
      <c r="Y15" s="26"/>
    </row>
    <row r="16" spans="1:25" ht="25.5" customHeight="1">
      <c r="A16" s="24"/>
      <c r="B16" s="12"/>
      <c r="C16" s="12"/>
      <c r="D16" s="12"/>
      <c r="E16" s="59"/>
      <c r="F16" s="43"/>
      <c r="G16" s="43"/>
      <c r="H16" s="43"/>
      <c r="I16" s="44"/>
      <c r="J16" s="45"/>
      <c r="K16" s="46"/>
      <c r="L16" s="47"/>
      <c r="M16" s="48">
        <f>J16*L16</f>
        <v>0</v>
      </c>
      <c r="N16" s="46"/>
      <c r="O16" s="46"/>
      <c r="P16" s="47"/>
      <c r="Q16" s="43"/>
      <c r="R16" s="49"/>
      <c r="S16" s="49">
        <f>N16*P16</f>
        <v>0</v>
      </c>
      <c r="T16" s="50"/>
      <c r="U16" s="43"/>
      <c r="V16" s="43"/>
      <c r="W16" s="43"/>
      <c r="X16" s="43"/>
      <c r="Y16" s="51">
        <f>M16+S16</f>
        <v>0</v>
      </c>
    </row>
    <row r="17" spans="1:25" ht="25.5" customHeight="1">
      <c r="A17" s="24"/>
      <c r="B17" s="12"/>
      <c r="C17" s="12"/>
      <c r="D17" s="12"/>
      <c r="E17" s="58"/>
      <c r="F17" s="59"/>
      <c r="G17" s="43"/>
      <c r="H17" s="43"/>
      <c r="I17" s="44"/>
      <c r="J17" s="46"/>
      <c r="K17" s="46" t="s">
        <v>47</v>
      </c>
      <c r="L17" s="47"/>
      <c r="M17" s="48">
        <f>J17*L17</f>
        <v>0</v>
      </c>
      <c r="N17" s="46"/>
      <c r="O17" s="46" t="s">
        <v>57</v>
      </c>
      <c r="P17" s="47"/>
      <c r="Q17" s="43"/>
      <c r="R17" s="49"/>
      <c r="S17" s="53">
        <f>N17*P17</f>
        <v>0</v>
      </c>
      <c r="T17" s="50"/>
      <c r="U17" s="43"/>
      <c r="V17" s="43"/>
      <c r="W17" s="43"/>
      <c r="X17" s="43"/>
      <c r="Y17" s="51">
        <f>M17+S17</f>
        <v>0</v>
      </c>
    </row>
    <row r="18" spans="1:25" ht="25.5" customHeight="1">
      <c r="A18" s="24"/>
      <c r="B18" s="12"/>
      <c r="C18" s="12"/>
      <c r="D18" s="12"/>
      <c r="E18" s="58"/>
      <c r="F18" s="59"/>
      <c r="G18" s="43"/>
      <c r="H18" s="43"/>
      <c r="I18" s="44"/>
      <c r="J18" s="46"/>
      <c r="K18" s="46" t="s">
        <v>47</v>
      </c>
      <c r="L18" s="47"/>
      <c r="M18" s="48">
        <f aca="true" t="shared" si="0" ref="M18:M29">J18*L18</f>
        <v>0</v>
      </c>
      <c r="N18" s="46"/>
      <c r="O18" s="46" t="s">
        <v>57</v>
      </c>
      <c r="P18" s="47"/>
      <c r="Q18" s="43"/>
      <c r="R18" s="49"/>
      <c r="S18" s="53">
        <f aca="true" t="shared" si="1" ref="S18:S29">N18*P18</f>
        <v>0</v>
      </c>
      <c r="T18" s="50"/>
      <c r="U18" s="43"/>
      <c r="V18" s="43"/>
      <c r="W18" s="43"/>
      <c r="X18" s="43"/>
      <c r="Y18" s="51">
        <f aca="true" t="shared" si="2" ref="Y18:Y29">M18+S18</f>
        <v>0</v>
      </c>
    </row>
    <row r="19" spans="1:25" ht="25.5" customHeight="1">
      <c r="A19" s="24"/>
      <c r="B19" s="12"/>
      <c r="C19" s="12"/>
      <c r="D19" s="12"/>
      <c r="E19" s="58"/>
      <c r="F19" s="52"/>
      <c r="G19" s="52"/>
      <c r="H19" s="52"/>
      <c r="I19" s="44"/>
      <c r="J19" s="46"/>
      <c r="K19" s="46" t="s">
        <v>47</v>
      </c>
      <c r="L19" s="47"/>
      <c r="M19" s="48">
        <f t="shared" si="0"/>
        <v>0</v>
      </c>
      <c r="N19" s="46"/>
      <c r="O19" s="46" t="s">
        <v>57</v>
      </c>
      <c r="P19" s="47"/>
      <c r="Q19" s="52"/>
      <c r="R19" s="53"/>
      <c r="S19" s="53">
        <f t="shared" si="1"/>
        <v>0</v>
      </c>
      <c r="T19" s="44"/>
      <c r="U19" s="52"/>
      <c r="V19" s="52"/>
      <c r="W19" s="52"/>
      <c r="X19" s="52"/>
      <c r="Y19" s="51">
        <f t="shared" si="2"/>
        <v>0</v>
      </c>
    </row>
    <row r="20" spans="1:25" ht="25.5" customHeight="1">
      <c r="A20" s="24"/>
      <c r="B20" s="12"/>
      <c r="C20" s="12"/>
      <c r="D20" s="12"/>
      <c r="E20" s="58"/>
      <c r="F20" s="43"/>
      <c r="G20" s="43"/>
      <c r="H20" s="43"/>
      <c r="I20" s="44"/>
      <c r="J20" s="46">
        <v>4</v>
      </c>
      <c r="K20" s="46" t="s">
        <v>47</v>
      </c>
      <c r="L20" s="47">
        <v>75</v>
      </c>
      <c r="M20" s="48">
        <f t="shared" si="0"/>
        <v>300</v>
      </c>
      <c r="N20" s="46"/>
      <c r="O20" s="46" t="s">
        <v>57</v>
      </c>
      <c r="P20" s="47"/>
      <c r="Q20" s="43"/>
      <c r="R20" s="49"/>
      <c r="S20" s="53">
        <f t="shared" si="1"/>
        <v>0</v>
      </c>
      <c r="T20" s="50"/>
      <c r="U20" s="43"/>
      <c r="V20" s="43"/>
      <c r="W20" s="43"/>
      <c r="X20" s="43"/>
      <c r="Y20" s="51">
        <f t="shared" si="2"/>
        <v>300</v>
      </c>
    </row>
    <row r="21" spans="1:25" ht="25.5" customHeight="1">
      <c r="A21" s="24"/>
      <c r="B21" s="12"/>
      <c r="C21" s="12"/>
      <c r="D21" s="12"/>
      <c r="E21" s="58"/>
      <c r="F21" s="52"/>
      <c r="G21" s="52"/>
      <c r="H21" s="52"/>
      <c r="I21" s="44"/>
      <c r="J21" s="46"/>
      <c r="K21" s="46" t="s">
        <v>47</v>
      </c>
      <c r="L21" s="47"/>
      <c r="M21" s="48">
        <f>SUM(J21*L21)</f>
        <v>0</v>
      </c>
      <c r="N21" s="46"/>
      <c r="O21" s="46" t="s">
        <v>57</v>
      </c>
      <c r="P21" s="47"/>
      <c r="Q21" s="52"/>
      <c r="R21" s="53"/>
      <c r="S21" s="53">
        <f t="shared" si="1"/>
        <v>0</v>
      </c>
      <c r="T21" s="44"/>
      <c r="U21" s="52"/>
      <c r="V21" s="52"/>
      <c r="W21" s="52"/>
      <c r="X21" s="52"/>
      <c r="Y21" s="51">
        <f t="shared" si="2"/>
        <v>0</v>
      </c>
    </row>
    <row r="22" spans="1:25" ht="25.5" customHeight="1">
      <c r="A22" s="24"/>
      <c r="B22" s="12"/>
      <c r="C22" s="12"/>
      <c r="D22" s="12"/>
      <c r="E22" s="58"/>
      <c r="F22" s="43"/>
      <c r="G22" s="43"/>
      <c r="H22" s="43"/>
      <c r="I22" s="44"/>
      <c r="J22" s="46"/>
      <c r="K22" s="46" t="s">
        <v>47</v>
      </c>
      <c r="L22" s="47"/>
      <c r="M22" s="48">
        <f t="shared" si="0"/>
        <v>0</v>
      </c>
      <c r="N22" s="46"/>
      <c r="O22" s="46" t="s">
        <v>57</v>
      </c>
      <c r="P22" s="47"/>
      <c r="Q22" s="43"/>
      <c r="R22" s="49"/>
      <c r="S22" s="53">
        <f t="shared" si="1"/>
        <v>0</v>
      </c>
      <c r="T22" s="50"/>
      <c r="U22" s="43"/>
      <c r="V22" s="43"/>
      <c r="W22" s="43"/>
      <c r="X22" s="43"/>
      <c r="Y22" s="51">
        <f t="shared" si="2"/>
        <v>0</v>
      </c>
    </row>
    <row r="23" spans="1:25" ht="25.5" customHeight="1">
      <c r="A23" s="24"/>
      <c r="B23" s="12"/>
      <c r="C23" s="12"/>
      <c r="D23" s="12"/>
      <c r="E23" s="58"/>
      <c r="F23" s="52"/>
      <c r="G23" s="52"/>
      <c r="H23" s="52"/>
      <c r="I23" s="44"/>
      <c r="J23" s="46"/>
      <c r="K23" s="46" t="s">
        <v>47</v>
      </c>
      <c r="L23" s="47"/>
      <c r="M23" s="48">
        <f t="shared" si="0"/>
        <v>0</v>
      </c>
      <c r="N23" s="46"/>
      <c r="O23" s="46" t="s">
        <v>57</v>
      </c>
      <c r="P23" s="47"/>
      <c r="Q23" s="52"/>
      <c r="R23" s="53"/>
      <c r="S23" s="53">
        <f t="shared" si="1"/>
        <v>0</v>
      </c>
      <c r="T23" s="44"/>
      <c r="U23" s="52"/>
      <c r="V23" s="52"/>
      <c r="W23" s="52"/>
      <c r="X23" s="52"/>
      <c r="Y23" s="51">
        <f t="shared" si="2"/>
        <v>0</v>
      </c>
    </row>
    <row r="24" spans="1:25" ht="25.5" customHeight="1">
      <c r="A24" s="24"/>
      <c r="B24" s="12"/>
      <c r="C24" s="12"/>
      <c r="D24" s="12"/>
      <c r="E24" s="58"/>
      <c r="F24" s="43"/>
      <c r="G24" s="43"/>
      <c r="H24" s="43"/>
      <c r="I24" s="44"/>
      <c r="J24" s="46"/>
      <c r="K24" s="46" t="s">
        <v>47</v>
      </c>
      <c r="L24" s="47"/>
      <c r="M24" s="48">
        <f t="shared" si="0"/>
        <v>0</v>
      </c>
      <c r="N24" s="46"/>
      <c r="O24" s="46" t="s">
        <v>57</v>
      </c>
      <c r="P24" s="47"/>
      <c r="Q24" s="43"/>
      <c r="R24" s="43"/>
      <c r="S24" s="53">
        <f t="shared" si="1"/>
        <v>0</v>
      </c>
      <c r="T24" s="50"/>
      <c r="U24" s="43"/>
      <c r="V24" s="43"/>
      <c r="W24" s="43"/>
      <c r="X24" s="43"/>
      <c r="Y24" s="51">
        <f t="shared" si="2"/>
        <v>0</v>
      </c>
    </row>
    <row r="25" spans="1:25" ht="25.5" customHeight="1">
      <c r="A25" s="24"/>
      <c r="B25" s="12"/>
      <c r="C25" s="12"/>
      <c r="D25" s="12"/>
      <c r="E25" s="58"/>
      <c r="F25" s="52"/>
      <c r="G25" s="52"/>
      <c r="H25" s="52"/>
      <c r="I25" s="44"/>
      <c r="J25" s="46"/>
      <c r="K25" s="46"/>
      <c r="L25" s="47"/>
      <c r="M25" s="48">
        <f t="shared" si="0"/>
        <v>0</v>
      </c>
      <c r="N25" s="46"/>
      <c r="O25" s="46"/>
      <c r="P25" s="47"/>
      <c r="Q25" s="52"/>
      <c r="R25" s="52"/>
      <c r="S25" s="53">
        <f t="shared" si="1"/>
        <v>0</v>
      </c>
      <c r="T25" s="44"/>
      <c r="U25" s="52"/>
      <c r="V25" s="52"/>
      <c r="W25" s="52"/>
      <c r="X25" s="52"/>
      <c r="Y25" s="51">
        <f t="shared" si="2"/>
        <v>0</v>
      </c>
    </row>
    <row r="26" spans="1:25" ht="25.5" customHeight="1">
      <c r="A26" s="24"/>
      <c r="B26" s="12"/>
      <c r="C26" s="12"/>
      <c r="D26" s="12"/>
      <c r="E26" s="58"/>
      <c r="F26" s="43"/>
      <c r="G26" s="43"/>
      <c r="H26" s="43"/>
      <c r="I26" s="44"/>
      <c r="J26" s="46"/>
      <c r="K26" s="46"/>
      <c r="L26" s="47"/>
      <c r="M26" s="48">
        <f t="shared" si="0"/>
        <v>0</v>
      </c>
      <c r="N26" s="46"/>
      <c r="O26" s="46"/>
      <c r="P26" s="47"/>
      <c r="Q26" s="43"/>
      <c r="R26" s="43"/>
      <c r="S26" s="53">
        <f t="shared" si="1"/>
        <v>0</v>
      </c>
      <c r="T26" s="50"/>
      <c r="U26" s="43"/>
      <c r="V26" s="43"/>
      <c r="W26" s="43"/>
      <c r="X26" s="43"/>
      <c r="Y26" s="51">
        <f t="shared" si="2"/>
        <v>0</v>
      </c>
    </row>
    <row r="27" spans="1:25" ht="25.5" customHeight="1">
      <c r="A27" s="24"/>
      <c r="B27" s="12"/>
      <c r="C27" s="12"/>
      <c r="D27" s="12"/>
      <c r="E27" s="58"/>
      <c r="F27" s="52"/>
      <c r="G27" s="52"/>
      <c r="H27" s="52"/>
      <c r="I27" s="44"/>
      <c r="J27" s="46"/>
      <c r="K27" s="46"/>
      <c r="L27" s="47"/>
      <c r="M27" s="48">
        <f t="shared" si="0"/>
        <v>0</v>
      </c>
      <c r="N27" s="46"/>
      <c r="O27" s="46"/>
      <c r="P27" s="47"/>
      <c r="Q27" s="52"/>
      <c r="R27" s="52"/>
      <c r="S27" s="53">
        <f t="shared" si="1"/>
        <v>0</v>
      </c>
      <c r="T27" s="44"/>
      <c r="U27" s="52"/>
      <c r="V27" s="52"/>
      <c r="W27" s="52"/>
      <c r="X27" s="52"/>
      <c r="Y27" s="51">
        <f t="shared" si="2"/>
        <v>0</v>
      </c>
    </row>
    <row r="28" spans="1:25" ht="25.5" customHeight="1">
      <c r="A28" s="24"/>
      <c r="B28" s="12"/>
      <c r="C28" s="12"/>
      <c r="D28" s="12"/>
      <c r="E28" s="58"/>
      <c r="F28" s="43"/>
      <c r="G28" s="43"/>
      <c r="H28" s="43"/>
      <c r="I28" s="44"/>
      <c r="J28" s="44"/>
      <c r="K28" s="44"/>
      <c r="L28" s="44"/>
      <c r="M28" s="48">
        <f t="shared" si="0"/>
        <v>0</v>
      </c>
      <c r="N28" s="44"/>
      <c r="O28" s="44"/>
      <c r="P28" s="55"/>
      <c r="Q28" s="43"/>
      <c r="R28" s="43"/>
      <c r="S28" s="53">
        <f t="shared" si="1"/>
        <v>0</v>
      </c>
      <c r="T28" s="50"/>
      <c r="U28" s="43"/>
      <c r="V28" s="43"/>
      <c r="W28" s="43"/>
      <c r="X28" s="43"/>
      <c r="Y28" s="51">
        <f t="shared" si="2"/>
        <v>0</v>
      </c>
    </row>
    <row r="29" spans="1:25" ht="25.5" customHeight="1">
      <c r="A29" s="24"/>
      <c r="B29" s="12"/>
      <c r="C29" s="12"/>
      <c r="D29" s="12"/>
      <c r="E29" s="61"/>
      <c r="F29" s="52"/>
      <c r="G29" s="52"/>
      <c r="H29" s="52"/>
      <c r="I29" s="44"/>
      <c r="J29" s="44"/>
      <c r="K29" s="44"/>
      <c r="L29" s="44"/>
      <c r="M29" s="48">
        <f t="shared" si="0"/>
        <v>0</v>
      </c>
      <c r="N29" s="44"/>
      <c r="O29" s="44"/>
      <c r="P29" s="44"/>
      <c r="Q29" s="52"/>
      <c r="R29" s="52"/>
      <c r="S29" s="53">
        <f t="shared" si="1"/>
        <v>0</v>
      </c>
      <c r="T29" s="44"/>
      <c r="U29" s="52"/>
      <c r="V29" s="52"/>
      <c r="W29" s="52"/>
      <c r="X29" s="52"/>
      <c r="Y29" s="51">
        <f t="shared" si="2"/>
        <v>0</v>
      </c>
    </row>
    <row r="30" spans="1:25" ht="25.5" customHeight="1">
      <c r="A30" s="24"/>
      <c r="B30" s="12"/>
      <c r="C30" s="12"/>
      <c r="D30" s="12"/>
      <c r="E30" s="42" t="s">
        <v>38</v>
      </c>
      <c r="F30" s="58"/>
      <c r="G30" s="58"/>
      <c r="H30" s="58"/>
      <c r="I30" s="44"/>
      <c r="J30" s="44"/>
      <c r="K30" s="44"/>
      <c r="L30" s="44"/>
      <c r="M30" s="44"/>
      <c r="N30" s="44"/>
      <c r="O30" s="44"/>
      <c r="P30" s="44"/>
      <c r="Q30" s="58"/>
      <c r="R30" s="58"/>
      <c r="S30" s="58"/>
      <c r="T30" s="50"/>
      <c r="U30" s="58"/>
      <c r="V30" s="58"/>
      <c r="W30" s="58"/>
      <c r="X30" s="58"/>
      <c r="Y30" s="56">
        <f>SUM(Y16:Y29)</f>
        <v>300</v>
      </c>
    </row>
    <row r="32" ht="18" customHeight="1">
      <c r="A32" s="14" t="s">
        <v>34</v>
      </c>
    </row>
    <row r="33" ht="18" customHeight="1">
      <c r="Y33" s="28"/>
    </row>
    <row r="34" ht="18" customHeight="1">
      <c r="Y34" s="28"/>
    </row>
  </sheetData>
  <sheetProtection/>
  <printOptions/>
  <pageMargins left="0.75" right="0.75" top="0.5" bottom="0.5" header="0.5" footer="0.5"/>
  <pageSetup fitToHeight="1" fitToWidth="1" horizontalDpi="600" verticalDpi="600" orientation="landscape" scale="71" r:id="rId1"/>
  <headerFooter alignWithMargins="0">
    <oddHeader>&amp;C&amp;A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IGE Sample</dc:title>
  <dc:subject>IGE Sample Spreadsheet</dc:subject>
  <dc:creator/>
  <cp:keywords/>
  <dc:description/>
  <cp:lastModifiedBy>EIE Desktop Technologies</cp:lastModifiedBy>
  <cp:lastPrinted>2009-04-06T17:13:24Z</cp:lastPrinted>
  <dcterms:created xsi:type="dcterms:W3CDTF">1999-08-27T19:00:06Z</dcterms:created>
  <dcterms:modified xsi:type="dcterms:W3CDTF">2011-01-14T18:31:17Z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US Department Of Veterans Affairs, National Contract Service (HTME)</vt:lpwstr>
  </property>
  <property fmtid="{D5CDD505-2E9C-101B-9397-08002B2CF9AE}" pid="3" name="Language">
    <vt:lpwstr>En</vt:lpwstr>
  </property>
  <property fmtid="{D5CDD505-2E9C-101B-9397-08002B2CF9AE}" pid="4" name="DateCreated">
    <vt:lpwstr>20110114</vt:lpwstr>
  </property>
  <property fmtid="{D5CDD505-2E9C-101B-9397-08002B2CF9AE}" pid="5" name="DateReviewed">
    <vt:lpwstr>20111014</vt:lpwstr>
  </property>
</Properties>
</file>