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85" windowWidth="15480" windowHeight="6030" tabRatio="868" activeTab="0"/>
  </bookViews>
  <sheets>
    <sheet name="Introduction" sheetId="1" r:id="rId1"/>
    <sheet name="Pregnant Women Participating" sheetId="2" r:id="rId2"/>
    <sheet name="Women Fully Breastfeeding" sheetId="3" r:id="rId3"/>
    <sheet name="Women Partially Breastfeeding" sheetId="4" r:id="rId4"/>
    <sheet name="Total Breastfeeding Women" sheetId="5" r:id="rId5"/>
    <sheet name="Postpartum Women Participating" sheetId="6" r:id="rId6"/>
    <sheet name="Total Women" sheetId="7" r:id="rId7"/>
    <sheet name="Infants Fully Breastfed" sheetId="8" r:id="rId8"/>
    <sheet name="Infants Partially Breastfed" sheetId="9" r:id="rId9"/>
    <sheet name="Infants Fully Formula-fed" sheetId="10" r:id="rId10"/>
    <sheet name="Total Infants" sheetId="11" r:id="rId11"/>
    <sheet name="Children Participating" sheetId="12" r:id="rId12"/>
    <sheet name="Total Number of Participants" sheetId="13" r:id="rId13"/>
    <sheet name="Average Food Cost Per Person" sheetId="14" r:id="rId14"/>
    <sheet name="Food Costs" sheetId="15" r:id="rId15"/>
    <sheet name="Rebates Billed" sheetId="16" r:id="rId16"/>
    <sheet name="Nut. Services &amp; Admin. Costs" sheetId="17" r:id="rId17"/>
  </sheets>
  <definedNames>
    <definedName name="_xlnm.Print_Titles" localSheetId="13">'Average Food Cost Per Person'!$1:$5</definedName>
    <definedName name="_xlnm.Print_Titles" localSheetId="11">'Children Participating'!$1:$5</definedName>
    <definedName name="_xlnm.Print_Titles" localSheetId="14">'Food Costs'!$1:$5</definedName>
    <definedName name="_xlnm.Print_Titles" localSheetId="16">'Nut. Services &amp; Admin. Costs'!$1:$5</definedName>
    <definedName name="_xlnm.Print_Titles" localSheetId="5">'Postpartum Women Participating'!$1:$5</definedName>
    <definedName name="_xlnm.Print_Titles" localSheetId="1">'Pregnant Women Participating'!$1:$5</definedName>
    <definedName name="_xlnm.Print_Titles" localSheetId="15">'Rebates Billed'!$1:$5</definedName>
    <definedName name="_xlnm.Print_Titles" localSheetId="4">'Total Breastfeeding Women'!$1:$5</definedName>
    <definedName name="_xlnm.Print_Titles" localSheetId="10">'Total Infants'!$1:$5</definedName>
    <definedName name="_xlnm.Print_Titles" localSheetId="12">'Total Number of Participants'!$1:$5</definedName>
    <definedName name="_xlnm.Print_Titles" localSheetId="6">'Total Women'!$1:$5</definedName>
  </definedNames>
  <calcPr fullCalcOnLoad="1"/>
</workbook>
</file>

<file path=xl/sharedStrings.xml><?xml version="1.0" encoding="utf-8"?>
<sst xmlns="http://schemas.openxmlformats.org/spreadsheetml/2006/main" count="188" uniqueCount="145">
  <si>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</si>
  <si>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</si>
  <si>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</si>
  <si>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</si>
  <si>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</si>
  <si>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</si>
  <si>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</si>
  <si>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</si>
  <si>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</si>
  <si>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</si>
  <si>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</si>
  <si>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</si>
  <si>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</si>
  <si>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</si>
  <si>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</si>
  <si>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</si>
  <si>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Postpartum Women </t>
  </si>
  <si>
    <t xml:space="preserve">     Total Women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</si>
  <si>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</si>
  <si>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</si>
  <si>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</si>
  <si>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</si>
  <si>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</si>
  <si>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</si>
  <si>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</si>
  <si>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</si>
  <si>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</si>
  <si>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 xml:space="preserve">     Rebates</t>
  </si>
  <si>
    <t>WIC PROGRAM -- REBATES BILLED</t>
  </si>
  <si>
    <t xml:space="preserve">     Infants Fully Breastfed</t>
  </si>
  <si>
    <t xml:space="preserve">     Infants Partially Breastfed</t>
  </si>
  <si>
    <t xml:space="preserve">     Infants Fully Formula-fed</t>
  </si>
  <si>
    <t>WIC PROGRAM -- Infants Fully Breastfed</t>
  </si>
  <si>
    <t>WIC PROGRAM -- Infants Partially Breastfed</t>
  </si>
  <si>
    <t>WIC PROGRAM -- Infants Fully Formula-fed</t>
  </si>
  <si>
    <t>Sixteen spreadsheets are included in the following order:</t>
  </si>
  <si>
    <t>WIC PROGRAM -- Women Partially Breastfeeding</t>
  </si>
  <si>
    <t>WIC PROGRAM -- Women Fully Breastfeeding</t>
  </si>
  <si>
    <t xml:space="preserve">     Women Fully Breastfeeding</t>
  </si>
  <si>
    <t xml:space="preserve">     Women Partially Breastfeeding</t>
  </si>
  <si>
    <t xml:space="preserve">     Total Breastfeeding Women (includes fully breastfeeding and partially breastfeeding) </t>
  </si>
  <si>
    <t xml:space="preserve">     Total Infants </t>
  </si>
  <si>
    <t>This month's release provides data for October through September of FY 2011.  They are preliminary and</t>
  </si>
  <si>
    <t>are subject to revision.  Data as of March 08, 2013</t>
  </si>
  <si>
    <t>FISCAL YEAR 2011</t>
  </si>
  <si>
    <t>Data as of March 08, 2013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</si>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</sst>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yy\ h:mm\ AM/PM"/>
    <numFmt numFmtId="168" formatCode="[$-409]dddd\,\ mmmm\ dd\,\ yyyy"/>
    <numFmt numFmtId="169" formatCode="mmm\ yyyy"/>
    <numFmt numFmtId="170" formatCode="mmmm\ dd\,\ yyyy"/>
  </numFmts>
  <fonts count="42">
    <font>
      <sz val="10"/>
      <name val="Arial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0" fillId="0" borderId="0" applyNumberFormat="0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Border="0">
      <alignment/>
      <protection/>
    </xf>
    <xf numFmtId="41" fontId="0" fillId="0" borderId="0" applyBorder="0">
      <alignment/>
      <protection/>
    </xf>
    <xf numFmtId="44" fontId="0" fillId="0" borderId="0" applyBorder="0">
      <alignment/>
      <protection/>
    </xf>
    <xf numFmtId="42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Border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169" fontId="5" fillId="0" borderId="13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170" fontId="6" fillId="0" borderId="0" xfId="0" applyNumberFormat="1" applyFont="1" applyAlignment="1">
      <alignment/>
    </xf>
    <xf numFmtId="0" fontId="5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9" xfId="0" applyNumberFormat="1" applyFont="1" applyBorder="1" applyAlignment="1">
      <alignment horizontal="lef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right" vertical="top"/>
    </xf>
    <xf numFmtId="3" fontId="6" fillId="0" borderId="11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" fontId="6" fillId="0" borderId="1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left" vertical="center" wrapText="1"/>
    </xf>
    <xf numFmtId="169" fontId="5" fillId="33" borderId="13" xfId="0" applyNumberFormat="1" applyFont="1" applyFill="1" applyBorder="1" applyAlignment="1">
      <alignment horizontal="right" vertical="center"/>
    </xf>
    <xf numFmtId="169" fontId="5" fillId="33" borderId="12" xfId="0" applyNumberFormat="1" applyFont="1" applyFill="1" applyBorder="1" applyAlignment="1">
      <alignment horizontal="right" vertical="center"/>
    </xf>
    <xf numFmtId="0" fontId="5" fillId="33" borderId="13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top"/>
    </xf>
    <xf numFmtId="3" fontId="5" fillId="33" borderId="17" xfId="0" applyNumberFormat="1" applyFont="1" applyFill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33" borderId="15" xfId="0" applyNumberFormat="1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11" xfId="0" applyFont="1" applyFill="1" applyBorder="1" applyAlignment="1">
      <alignment/>
    </xf>
    <xf numFmtId="3" fontId="4" fillId="33" borderId="19" xfId="0" applyNumberFormat="1" applyFont="1" applyFill="1" applyBorder="1" applyAlignment="1">
      <alignment horizontal="left" vertical="top"/>
    </xf>
    <xf numFmtId="3" fontId="4" fillId="33" borderId="20" xfId="0" applyNumberFormat="1" applyFont="1" applyFill="1" applyBorder="1" applyAlignment="1">
      <alignment horizontal="right" vertical="top"/>
    </xf>
    <xf numFmtId="3" fontId="4" fillId="33" borderId="21" xfId="0" applyNumberFormat="1" applyFont="1" applyFill="1" applyBorder="1" applyAlignment="1">
      <alignment horizontal="right" vertical="top"/>
    </xf>
    <xf numFmtId="3" fontId="4" fillId="33" borderId="19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94" t="s">
        <v>13</v>
      </c>
      <c r="B1" s="94"/>
      <c r="C1" s="94"/>
      <c r="D1" s="94"/>
      <c r="E1" s="94"/>
      <c r="F1" s="94"/>
      <c r="G1" s="94"/>
      <c r="H1" s="94"/>
    </row>
    <row r="3" ht="12.75">
      <c r="A3" t="s">
        <v>14</v>
      </c>
    </row>
    <row r="4" ht="12.75">
      <c r="A4" t="s">
        <v>25</v>
      </c>
    </row>
    <row r="5" ht="12.75">
      <c r="A5" t="s">
        <v>26</v>
      </c>
    </row>
    <row r="7" ht="12.75">
      <c r="A7" t="s">
        <v>35</v>
      </c>
    </row>
    <row r="8" ht="12.75">
      <c r="A8" t="s">
        <v>15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16</v>
      </c>
    </row>
    <row r="13" ht="12.75">
      <c r="A13" t="s">
        <v>17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41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27</v>
      </c>
    </row>
    <row r="23" ht="12.75">
      <c r="A23" t="s">
        <v>22</v>
      </c>
    </row>
    <row r="25" ht="12.75">
      <c r="A25" t="s">
        <v>42</v>
      </c>
    </row>
    <row r="26" ht="12.75">
      <c r="A26" t="s">
        <v>43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March 08, 2013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40452</v>
      </c>
      <c r="C5" s="71">
        <f>DATE(RIGHT(A2,4)-1,11,1)</f>
        <v>40483</v>
      </c>
      <c r="D5" s="71">
        <f>DATE(RIGHT(A2,4)-1,12,1)</f>
        <v>40513</v>
      </c>
      <c r="E5" s="71">
        <f>DATE(RIGHT(A2,4),1,1)</f>
        <v>40544</v>
      </c>
      <c r="F5" s="71">
        <f>DATE(RIGHT(A2,4),2,1)</f>
        <v>40575</v>
      </c>
      <c r="G5" s="71">
        <f>DATE(RIGHT(A2,4),3,1)</f>
        <v>40603</v>
      </c>
      <c r="H5" s="71">
        <f>DATE(RIGHT(A2,4),4,1)</f>
        <v>40634</v>
      </c>
      <c r="I5" s="71">
        <f>DATE(RIGHT(A2,4),5,1)</f>
        <v>40664</v>
      </c>
      <c r="J5" s="71">
        <f>DATE(RIGHT(A2,4),6,1)</f>
        <v>40695</v>
      </c>
      <c r="K5" s="71">
        <f>DATE(RIGHT(A2,4),7,1)</f>
        <v>40725</v>
      </c>
      <c r="L5" s="71">
        <f>DATE(RIGHT(A2,4),8,1)</f>
        <v>40756</v>
      </c>
      <c r="M5" s="71">
        <f>DATE(RIGHT(A2,4),9,1)</f>
        <v>40787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10422</v>
      </c>
      <c r="C6" s="76">
        <v>10363</v>
      </c>
      <c r="D6" s="76">
        <v>10311</v>
      </c>
      <c r="E6" s="76">
        <v>10179</v>
      </c>
      <c r="F6" s="76">
        <v>9979</v>
      </c>
      <c r="G6" s="76">
        <v>10308</v>
      </c>
      <c r="H6" s="76">
        <v>10164</v>
      </c>
      <c r="I6" s="76">
        <v>10190</v>
      </c>
      <c r="J6" s="76">
        <v>10305</v>
      </c>
      <c r="K6" s="76">
        <v>10258</v>
      </c>
      <c r="L6" s="76">
        <v>10373</v>
      </c>
      <c r="M6" s="77">
        <v>10181</v>
      </c>
      <c r="N6" s="75">
        <f aca="true" t="shared" si="0" ref="N6:N37">IF(SUM(B6:M6)&gt;0,AVERAGE(B6:M6),"0")</f>
        <v>10252.75</v>
      </c>
    </row>
    <row r="7" spans="1:14" s="78" customFormat="1" ht="12" customHeight="1">
      <c r="A7" s="74" t="str">
        <f>'Pregnant Women Participating'!A7</f>
        <v>Maine</v>
      </c>
      <c r="B7" s="75">
        <v>4498</v>
      </c>
      <c r="C7" s="76">
        <v>4475</v>
      </c>
      <c r="D7" s="76">
        <v>4499</v>
      </c>
      <c r="E7" s="76">
        <v>4526</v>
      </c>
      <c r="F7" s="76">
        <v>4475</v>
      </c>
      <c r="G7" s="76">
        <v>4457</v>
      </c>
      <c r="H7" s="76">
        <v>4429</v>
      </c>
      <c r="I7" s="76">
        <v>4442</v>
      </c>
      <c r="J7" s="76">
        <v>4388</v>
      </c>
      <c r="K7" s="76">
        <v>4341</v>
      </c>
      <c r="L7" s="76">
        <v>4323</v>
      </c>
      <c r="M7" s="77">
        <v>4149</v>
      </c>
      <c r="N7" s="75">
        <f t="shared" si="0"/>
        <v>4416.833333333333</v>
      </c>
    </row>
    <row r="8" spans="1:14" s="78" customFormat="1" ht="12" customHeight="1">
      <c r="A8" s="74" t="str">
        <f>'Pregnant Women Participating'!A8</f>
        <v>Massachusetts</v>
      </c>
      <c r="B8" s="75">
        <v>18512</v>
      </c>
      <c r="C8" s="76">
        <v>18666</v>
      </c>
      <c r="D8" s="76">
        <v>18577</v>
      </c>
      <c r="E8" s="76">
        <v>18492</v>
      </c>
      <c r="F8" s="76">
        <v>18297</v>
      </c>
      <c r="G8" s="76">
        <v>18805</v>
      </c>
      <c r="H8" s="76">
        <v>18824</v>
      </c>
      <c r="I8" s="76">
        <v>18951</v>
      </c>
      <c r="J8" s="76">
        <v>19015</v>
      </c>
      <c r="K8" s="76">
        <v>19032</v>
      </c>
      <c r="L8" s="76">
        <v>19238</v>
      </c>
      <c r="M8" s="77">
        <v>19096</v>
      </c>
      <c r="N8" s="75">
        <f t="shared" si="0"/>
        <v>18792.083333333332</v>
      </c>
    </row>
    <row r="9" spans="1:14" s="78" customFormat="1" ht="12" customHeight="1">
      <c r="A9" s="74" t="str">
        <f>'Pregnant Women Participating'!A9</f>
        <v>New Hampshire</v>
      </c>
      <c r="B9" s="75">
        <v>3441</v>
      </c>
      <c r="C9" s="76">
        <v>3406</v>
      </c>
      <c r="D9" s="76">
        <v>3453</v>
      </c>
      <c r="E9" s="76">
        <v>3448</v>
      </c>
      <c r="F9" s="76">
        <v>3319</v>
      </c>
      <c r="G9" s="76">
        <v>3503</v>
      </c>
      <c r="H9" s="76">
        <v>3440</v>
      </c>
      <c r="I9" s="76">
        <v>3435</v>
      </c>
      <c r="J9" s="76">
        <v>3423</v>
      </c>
      <c r="K9" s="76">
        <v>3355</v>
      </c>
      <c r="L9" s="76">
        <v>3366</v>
      </c>
      <c r="M9" s="77">
        <v>3274</v>
      </c>
      <c r="N9" s="75">
        <f t="shared" si="0"/>
        <v>3405.25</v>
      </c>
    </row>
    <row r="10" spans="1:14" s="78" customFormat="1" ht="12" customHeight="1">
      <c r="A10" s="74" t="str">
        <f>'Pregnant Women Participating'!A10</f>
        <v>New York</v>
      </c>
      <c r="B10" s="75">
        <v>71699</v>
      </c>
      <c r="C10" s="76">
        <v>71942</v>
      </c>
      <c r="D10" s="76">
        <v>71257</v>
      </c>
      <c r="E10" s="76">
        <v>71523</v>
      </c>
      <c r="F10" s="76">
        <v>71613</v>
      </c>
      <c r="G10" s="76">
        <v>72015</v>
      </c>
      <c r="H10" s="76">
        <v>71788</v>
      </c>
      <c r="I10" s="76">
        <v>72059</v>
      </c>
      <c r="J10" s="76">
        <v>72012</v>
      </c>
      <c r="K10" s="76">
        <v>71323</v>
      </c>
      <c r="L10" s="76">
        <v>71554</v>
      </c>
      <c r="M10" s="77">
        <v>71485</v>
      </c>
      <c r="N10" s="75">
        <f t="shared" si="0"/>
        <v>71689.16666666667</v>
      </c>
    </row>
    <row r="11" spans="1:14" s="78" customFormat="1" ht="12" customHeight="1">
      <c r="A11" s="74" t="str">
        <f>'Pregnant Women Participating'!A11</f>
        <v>Rhode Island</v>
      </c>
      <c r="B11" s="75">
        <v>4802</v>
      </c>
      <c r="C11" s="76">
        <v>4775</v>
      </c>
      <c r="D11" s="76">
        <v>4653</v>
      </c>
      <c r="E11" s="76">
        <v>4683</v>
      </c>
      <c r="F11" s="76">
        <v>4624</v>
      </c>
      <c r="G11" s="76">
        <v>4698</v>
      </c>
      <c r="H11" s="76">
        <v>4609</v>
      </c>
      <c r="I11" s="76">
        <v>4737</v>
      </c>
      <c r="J11" s="76">
        <v>4737</v>
      </c>
      <c r="K11" s="76">
        <v>4617</v>
      </c>
      <c r="L11" s="76">
        <v>4570</v>
      </c>
      <c r="M11" s="77">
        <v>4542</v>
      </c>
      <c r="N11" s="75">
        <f t="shared" si="0"/>
        <v>4670.583333333333</v>
      </c>
    </row>
    <row r="12" spans="1:14" s="78" customFormat="1" ht="12" customHeight="1">
      <c r="A12" s="74" t="str">
        <f>'Pregnant Women Participating'!A12</f>
        <v>Vermont</v>
      </c>
      <c r="B12" s="75">
        <v>1795</v>
      </c>
      <c r="C12" s="76">
        <v>1789</v>
      </c>
      <c r="D12" s="76">
        <v>1768</v>
      </c>
      <c r="E12" s="76">
        <v>1740</v>
      </c>
      <c r="F12" s="76">
        <v>1713</v>
      </c>
      <c r="G12" s="76">
        <v>1707</v>
      </c>
      <c r="H12" s="76">
        <v>1695</v>
      </c>
      <c r="I12" s="76">
        <v>1695</v>
      </c>
      <c r="J12" s="76">
        <v>1714</v>
      </c>
      <c r="K12" s="76">
        <v>1687</v>
      </c>
      <c r="L12" s="76">
        <v>1673</v>
      </c>
      <c r="M12" s="77">
        <v>1685</v>
      </c>
      <c r="N12" s="75">
        <f t="shared" si="0"/>
        <v>1721.75</v>
      </c>
    </row>
    <row r="13" spans="1:14" s="78" customFormat="1" ht="12" customHeight="1">
      <c r="A13" s="74" t="str">
        <f>'Pregnant Women Participating'!A13</f>
        <v>Indian Township, ME</v>
      </c>
      <c r="B13" s="75">
        <v>15</v>
      </c>
      <c r="C13" s="76">
        <v>14</v>
      </c>
      <c r="D13" s="76">
        <v>14</v>
      </c>
      <c r="E13" s="76">
        <v>15</v>
      </c>
      <c r="F13" s="76">
        <v>17</v>
      </c>
      <c r="G13" s="76">
        <v>19</v>
      </c>
      <c r="H13" s="76">
        <v>19</v>
      </c>
      <c r="I13" s="76">
        <v>20</v>
      </c>
      <c r="J13" s="76">
        <v>19</v>
      </c>
      <c r="K13" s="76">
        <v>13</v>
      </c>
      <c r="L13" s="76">
        <v>14</v>
      </c>
      <c r="M13" s="77">
        <v>13</v>
      </c>
      <c r="N13" s="75">
        <f t="shared" si="0"/>
        <v>16</v>
      </c>
    </row>
    <row r="14" spans="1:14" s="78" customFormat="1" ht="12" customHeight="1">
      <c r="A14" s="74" t="str">
        <f>'Pregnant Women Participating'!A14</f>
        <v>Pleasant Point, ME</v>
      </c>
      <c r="B14" s="75">
        <v>14</v>
      </c>
      <c r="C14" s="76">
        <v>15</v>
      </c>
      <c r="D14" s="76">
        <v>15</v>
      </c>
      <c r="E14" s="76">
        <v>13</v>
      </c>
      <c r="F14" s="76">
        <v>14</v>
      </c>
      <c r="G14" s="76">
        <v>15</v>
      </c>
      <c r="H14" s="76">
        <v>11</v>
      </c>
      <c r="I14" s="76">
        <v>8</v>
      </c>
      <c r="J14" s="76">
        <v>7</v>
      </c>
      <c r="K14" s="76">
        <v>11</v>
      </c>
      <c r="L14" s="76">
        <v>9</v>
      </c>
      <c r="M14" s="77">
        <v>7</v>
      </c>
      <c r="N14" s="75">
        <f t="shared" si="0"/>
        <v>11.583333333333334</v>
      </c>
    </row>
    <row r="15" spans="1:14" s="78" customFormat="1" ht="12" customHeight="1">
      <c r="A15" s="74" t="str">
        <f>'Pregnant Women Participating'!A15</f>
        <v>Seneca Nation, NY</v>
      </c>
      <c r="B15" s="75">
        <v>25</v>
      </c>
      <c r="C15" s="76">
        <v>28</v>
      </c>
      <c r="D15" s="76">
        <v>31</v>
      </c>
      <c r="E15" s="76">
        <v>33</v>
      </c>
      <c r="F15" s="76">
        <v>37</v>
      </c>
      <c r="G15" s="76">
        <v>37</v>
      </c>
      <c r="H15" s="76">
        <v>33</v>
      </c>
      <c r="I15" s="76">
        <v>41</v>
      </c>
      <c r="J15" s="76">
        <v>42</v>
      </c>
      <c r="K15" s="76">
        <v>40</v>
      </c>
      <c r="L15" s="76">
        <v>41</v>
      </c>
      <c r="M15" s="77">
        <v>42</v>
      </c>
      <c r="N15" s="75">
        <f t="shared" si="0"/>
        <v>35.833333333333336</v>
      </c>
    </row>
    <row r="16" spans="1:14" s="83" customFormat="1" ht="24.75" customHeight="1">
      <c r="A16" s="79" t="str">
        <f>'Pregnant Women Participating'!A16</f>
        <v>Northeast Region</v>
      </c>
      <c r="B16" s="80">
        <v>115223</v>
      </c>
      <c r="C16" s="81">
        <v>115473</v>
      </c>
      <c r="D16" s="81">
        <v>114578</v>
      </c>
      <c r="E16" s="81">
        <v>114652</v>
      </c>
      <c r="F16" s="81">
        <v>114088</v>
      </c>
      <c r="G16" s="81">
        <v>115564</v>
      </c>
      <c r="H16" s="81">
        <v>115012</v>
      </c>
      <c r="I16" s="81">
        <v>115578</v>
      </c>
      <c r="J16" s="81">
        <v>115662</v>
      </c>
      <c r="K16" s="81">
        <v>114677</v>
      </c>
      <c r="L16" s="81">
        <v>115161</v>
      </c>
      <c r="M16" s="82">
        <v>114474</v>
      </c>
      <c r="N16" s="80">
        <f t="shared" si="0"/>
        <v>115011.83333333333</v>
      </c>
    </row>
    <row r="17" spans="1:14" ht="12" customHeight="1">
      <c r="A17" s="74" t="str">
        <f>'Pregnant Women Participating'!A17</f>
        <v>Delaware</v>
      </c>
      <c r="B17" s="75">
        <v>5068</v>
      </c>
      <c r="C17" s="76">
        <v>5049</v>
      </c>
      <c r="D17" s="76">
        <v>4982</v>
      </c>
      <c r="E17" s="76">
        <v>4931</v>
      </c>
      <c r="F17" s="76">
        <v>4867</v>
      </c>
      <c r="G17" s="76">
        <v>4841</v>
      </c>
      <c r="H17" s="76">
        <v>4859</v>
      </c>
      <c r="I17" s="76">
        <v>4918</v>
      </c>
      <c r="J17" s="76">
        <v>4931</v>
      </c>
      <c r="K17" s="76">
        <v>4928</v>
      </c>
      <c r="L17" s="76">
        <v>4895</v>
      </c>
      <c r="M17" s="77">
        <v>4960</v>
      </c>
      <c r="N17" s="75">
        <f t="shared" si="0"/>
        <v>4935.75</v>
      </c>
    </row>
    <row r="18" spans="1:14" ht="12" customHeight="1">
      <c r="A18" s="74" t="str">
        <f>'Pregnant Women Participating'!A18</f>
        <v>District of Columbia</v>
      </c>
      <c r="B18" s="75">
        <v>3670</v>
      </c>
      <c r="C18" s="76">
        <v>3744</v>
      </c>
      <c r="D18" s="76">
        <v>3796</v>
      </c>
      <c r="E18" s="76">
        <v>3845</v>
      </c>
      <c r="F18" s="76">
        <v>3761</v>
      </c>
      <c r="G18" s="76">
        <v>3830</v>
      </c>
      <c r="H18" s="76">
        <v>3807</v>
      </c>
      <c r="I18" s="76">
        <v>3831</v>
      </c>
      <c r="J18" s="76">
        <v>3837</v>
      </c>
      <c r="K18" s="76">
        <v>3816</v>
      </c>
      <c r="L18" s="76">
        <v>3864</v>
      </c>
      <c r="M18" s="77">
        <v>3848</v>
      </c>
      <c r="N18" s="75">
        <f t="shared" si="0"/>
        <v>3804.0833333333335</v>
      </c>
    </row>
    <row r="19" spans="1:14" ht="12" customHeight="1">
      <c r="A19" s="74" t="str">
        <f>'Pregnant Women Participating'!A19</f>
        <v>Maryland</v>
      </c>
      <c r="B19" s="75">
        <v>22612</v>
      </c>
      <c r="C19" s="76">
        <v>23677</v>
      </c>
      <c r="D19" s="76">
        <v>23796</v>
      </c>
      <c r="E19" s="76">
        <v>23737</v>
      </c>
      <c r="F19" s="76">
        <v>23527</v>
      </c>
      <c r="G19" s="76">
        <v>23758</v>
      </c>
      <c r="H19" s="76">
        <v>23675</v>
      </c>
      <c r="I19" s="76">
        <v>23633</v>
      </c>
      <c r="J19" s="76">
        <v>23657</v>
      </c>
      <c r="K19" s="76">
        <v>23670</v>
      </c>
      <c r="L19" s="76">
        <v>23862</v>
      </c>
      <c r="M19" s="77">
        <v>23830</v>
      </c>
      <c r="N19" s="75">
        <f t="shared" si="0"/>
        <v>23619.5</v>
      </c>
    </row>
    <row r="20" spans="1:14" ht="12" customHeight="1">
      <c r="A20" s="74" t="str">
        <f>'Pregnant Women Participating'!A20</f>
        <v>New Jersey</v>
      </c>
      <c r="B20" s="75">
        <v>28139</v>
      </c>
      <c r="C20" s="76">
        <v>27873</v>
      </c>
      <c r="D20" s="76">
        <v>27328</v>
      </c>
      <c r="E20" s="76">
        <v>27583</v>
      </c>
      <c r="F20" s="76">
        <v>27624</v>
      </c>
      <c r="G20" s="76">
        <v>28263</v>
      </c>
      <c r="H20" s="76">
        <v>27856</v>
      </c>
      <c r="I20" s="76">
        <v>28155</v>
      </c>
      <c r="J20" s="76">
        <v>28154</v>
      </c>
      <c r="K20" s="76">
        <v>23861</v>
      </c>
      <c r="L20" s="76">
        <v>23971</v>
      </c>
      <c r="M20" s="77">
        <v>23886</v>
      </c>
      <c r="N20" s="75">
        <f t="shared" si="0"/>
        <v>26891.083333333332</v>
      </c>
    </row>
    <row r="21" spans="1:14" ht="12" customHeight="1">
      <c r="A21" s="74" t="str">
        <f>'Pregnant Women Participating'!A21</f>
        <v>Pennsylvania</v>
      </c>
      <c r="B21" s="75">
        <v>52892</v>
      </c>
      <c r="C21" s="76">
        <v>52456</v>
      </c>
      <c r="D21" s="76">
        <v>52247</v>
      </c>
      <c r="E21" s="76">
        <v>51985</v>
      </c>
      <c r="F21" s="76">
        <v>51250</v>
      </c>
      <c r="G21" s="76">
        <v>50559</v>
      </c>
      <c r="H21" s="76">
        <v>51886</v>
      </c>
      <c r="I21" s="76">
        <v>51690</v>
      </c>
      <c r="J21" s="76">
        <v>51858</v>
      </c>
      <c r="K21" s="76">
        <v>51895</v>
      </c>
      <c r="L21" s="76">
        <v>52764</v>
      </c>
      <c r="M21" s="77">
        <v>52707</v>
      </c>
      <c r="N21" s="75">
        <f t="shared" si="0"/>
        <v>52015.75</v>
      </c>
    </row>
    <row r="22" spans="1:14" ht="12" customHeight="1">
      <c r="A22" s="74" t="str">
        <f>'Pregnant Women Participating'!A22</f>
        <v>Puerto Rico</v>
      </c>
      <c r="B22" s="75">
        <v>34231</v>
      </c>
      <c r="C22" s="76">
        <v>33925</v>
      </c>
      <c r="D22" s="76">
        <v>33776</v>
      </c>
      <c r="E22" s="76">
        <v>33498</v>
      </c>
      <c r="F22" s="76">
        <v>33135</v>
      </c>
      <c r="G22" s="76">
        <v>33254</v>
      </c>
      <c r="H22" s="76">
        <v>32877</v>
      </c>
      <c r="I22" s="76">
        <v>32386</v>
      </c>
      <c r="J22" s="76">
        <v>32315</v>
      </c>
      <c r="K22" s="76">
        <v>31837</v>
      </c>
      <c r="L22" s="76">
        <v>32363</v>
      </c>
      <c r="M22" s="77">
        <v>32758</v>
      </c>
      <c r="N22" s="75">
        <f t="shared" si="0"/>
        <v>33029.583333333336</v>
      </c>
    </row>
    <row r="23" spans="1:14" ht="12" customHeight="1">
      <c r="A23" s="74" t="str">
        <f>'Pregnant Women Participating'!A23</f>
        <v>Virginia</v>
      </c>
      <c r="B23" s="75">
        <v>31058</v>
      </c>
      <c r="C23" s="76">
        <v>30615</v>
      </c>
      <c r="D23" s="76">
        <v>30165</v>
      </c>
      <c r="E23" s="76">
        <v>30277</v>
      </c>
      <c r="F23" s="76">
        <v>29848</v>
      </c>
      <c r="G23" s="76">
        <v>30273</v>
      </c>
      <c r="H23" s="76">
        <v>29958</v>
      </c>
      <c r="I23" s="76">
        <v>29956</v>
      </c>
      <c r="J23" s="76">
        <v>30237</v>
      </c>
      <c r="K23" s="76">
        <v>30083</v>
      </c>
      <c r="L23" s="76">
        <v>30284</v>
      </c>
      <c r="M23" s="77">
        <v>30495</v>
      </c>
      <c r="N23" s="75">
        <f t="shared" si="0"/>
        <v>30270.75</v>
      </c>
    </row>
    <row r="24" spans="1:14" ht="12" customHeight="1">
      <c r="A24" s="74" t="str">
        <f>'Pregnant Women Participating'!A24</f>
        <v>Virgin Islands</v>
      </c>
      <c r="B24" s="75">
        <v>437</v>
      </c>
      <c r="C24" s="76">
        <v>439</v>
      </c>
      <c r="D24" s="76">
        <v>436</v>
      </c>
      <c r="E24" s="76">
        <v>420</v>
      </c>
      <c r="F24" s="76">
        <v>413</v>
      </c>
      <c r="G24" s="76">
        <v>413</v>
      </c>
      <c r="H24" s="76">
        <v>424</v>
      </c>
      <c r="I24" s="76">
        <v>435</v>
      </c>
      <c r="J24" s="76">
        <v>424</v>
      </c>
      <c r="K24" s="76">
        <v>424</v>
      </c>
      <c r="L24" s="76">
        <v>443</v>
      </c>
      <c r="M24" s="77">
        <v>444</v>
      </c>
      <c r="N24" s="75">
        <f t="shared" si="0"/>
        <v>429.3333333333333</v>
      </c>
    </row>
    <row r="25" spans="1:14" ht="12" customHeight="1">
      <c r="A25" s="74" t="str">
        <f>'Pregnant Women Participating'!A25</f>
        <v>West Virginia</v>
      </c>
      <c r="B25" s="75">
        <v>10236</v>
      </c>
      <c r="C25" s="76">
        <v>10189</v>
      </c>
      <c r="D25" s="76">
        <v>9969</v>
      </c>
      <c r="E25" s="76">
        <v>9935</v>
      </c>
      <c r="F25" s="76">
        <v>9778</v>
      </c>
      <c r="G25" s="76">
        <v>10023</v>
      </c>
      <c r="H25" s="76">
        <v>9888</v>
      </c>
      <c r="I25" s="76">
        <v>9929</v>
      </c>
      <c r="J25" s="76">
        <v>9883</v>
      </c>
      <c r="K25" s="76">
        <v>9936</v>
      </c>
      <c r="L25" s="76">
        <v>10176</v>
      </c>
      <c r="M25" s="77">
        <v>10217</v>
      </c>
      <c r="N25" s="75">
        <f t="shared" si="0"/>
        <v>10013.25</v>
      </c>
    </row>
    <row r="26" spans="1:14" s="84" customFormat="1" ht="24.75" customHeight="1">
      <c r="A26" s="79" t="str">
        <f>'Pregnant Women Participating'!A26</f>
        <v>Mid-Atlantic Region</v>
      </c>
      <c r="B26" s="80">
        <v>188343</v>
      </c>
      <c r="C26" s="81">
        <v>187967</v>
      </c>
      <c r="D26" s="81">
        <v>186495</v>
      </c>
      <c r="E26" s="81">
        <v>186211</v>
      </c>
      <c r="F26" s="81">
        <v>184203</v>
      </c>
      <c r="G26" s="81">
        <v>185214</v>
      </c>
      <c r="H26" s="81">
        <v>185230</v>
      </c>
      <c r="I26" s="81">
        <v>184933</v>
      </c>
      <c r="J26" s="81">
        <v>185296</v>
      </c>
      <c r="K26" s="81">
        <v>180450</v>
      </c>
      <c r="L26" s="81">
        <v>182622</v>
      </c>
      <c r="M26" s="82">
        <v>183145</v>
      </c>
      <c r="N26" s="80">
        <f t="shared" si="0"/>
        <v>185009.08333333334</v>
      </c>
    </row>
    <row r="27" spans="1:14" ht="12" customHeight="1">
      <c r="A27" s="74" t="str">
        <f>'Pregnant Women Participating'!A27</f>
        <v>Alabama</v>
      </c>
      <c r="B27" s="75">
        <v>30957</v>
      </c>
      <c r="C27" s="76">
        <v>30851</v>
      </c>
      <c r="D27" s="76">
        <v>30795</v>
      </c>
      <c r="E27" s="76">
        <v>30936</v>
      </c>
      <c r="F27" s="76">
        <v>30174</v>
      </c>
      <c r="G27" s="76">
        <v>30706</v>
      </c>
      <c r="H27" s="76">
        <v>30057</v>
      </c>
      <c r="I27" s="76">
        <v>30623</v>
      </c>
      <c r="J27" s="76">
        <v>30983</v>
      </c>
      <c r="K27" s="76">
        <v>30852</v>
      </c>
      <c r="L27" s="76">
        <v>31105</v>
      </c>
      <c r="M27" s="77">
        <v>30958</v>
      </c>
      <c r="N27" s="75">
        <f t="shared" si="0"/>
        <v>30749.75</v>
      </c>
    </row>
    <row r="28" spans="1:14" ht="12" customHeight="1">
      <c r="A28" s="74" t="str">
        <f>'Pregnant Women Participating'!A28</f>
        <v>Florida</v>
      </c>
      <c r="B28" s="75">
        <v>81778</v>
      </c>
      <c r="C28" s="76">
        <v>80996</v>
      </c>
      <c r="D28" s="76">
        <v>80391</v>
      </c>
      <c r="E28" s="76">
        <v>80683</v>
      </c>
      <c r="F28" s="76">
        <v>80017</v>
      </c>
      <c r="G28" s="76">
        <v>80360</v>
      </c>
      <c r="H28" s="76">
        <v>80687</v>
      </c>
      <c r="I28" s="76">
        <v>80949</v>
      </c>
      <c r="J28" s="76">
        <v>81663</v>
      </c>
      <c r="K28" s="76">
        <v>81821</v>
      </c>
      <c r="L28" s="76">
        <v>82675</v>
      </c>
      <c r="M28" s="77">
        <v>82507</v>
      </c>
      <c r="N28" s="75">
        <f t="shared" si="0"/>
        <v>81210.58333333333</v>
      </c>
    </row>
    <row r="29" spans="1:14" ht="12" customHeight="1">
      <c r="A29" s="74" t="str">
        <f>'Pregnant Women Participating'!A29</f>
        <v>Georgia</v>
      </c>
      <c r="B29" s="75">
        <v>56275</v>
      </c>
      <c r="C29" s="76">
        <v>55543</v>
      </c>
      <c r="D29" s="76">
        <v>51643</v>
      </c>
      <c r="E29" s="76">
        <v>55139</v>
      </c>
      <c r="F29" s="76">
        <v>54939</v>
      </c>
      <c r="G29" s="76">
        <v>55181</v>
      </c>
      <c r="H29" s="76">
        <v>55191</v>
      </c>
      <c r="I29" s="76">
        <v>55565</v>
      </c>
      <c r="J29" s="76">
        <v>55018</v>
      </c>
      <c r="K29" s="76">
        <v>33055</v>
      </c>
      <c r="L29" s="76">
        <v>14340</v>
      </c>
      <c r="M29" s="77">
        <v>967</v>
      </c>
      <c r="N29" s="75">
        <f t="shared" si="0"/>
        <v>45238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>
        <v>21358</v>
      </c>
      <c r="L30" s="76">
        <v>40374</v>
      </c>
      <c r="M30" s="77">
        <v>53671</v>
      </c>
      <c r="N30" s="75">
        <f t="shared" si="0"/>
        <v>38467.666666666664</v>
      </c>
    </row>
    <row r="31" spans="1:14" ht="12" customHeight="1">
      <c r="A31" s="74" t="str">
        <f>'Pregnant Women Participating'!A31</f>
        <v>Kentucky</v>
      </c>
      <c r="B31" s="75">
        <v>25951</v>
      </c>
      <c r="C31" s="76">
        <v>26342</v>
      </c>
      <c r="D31" s="76">
        <v>22930</v>
      </c>
      <c r="E31" s="76">
        <v>30440</v>
      </c>
      <c r="F31" s="76">
        <v>29975</v>
      </c>
      <c r="G31" s="76">
        <v>31103</v>
      </c>
      <c r="H31" s="76">
        <v>32166</v>
      </c>
      <c r="I31" s="76">
        <v>33367</v>
      </c>
      <c r="J31" s="76">
        <v>32292</v>
      </c>
      <c r="K31" s="76">
        <v>14968</v>
      </c>
      <c r="L31" s="76">
        <v>16815</v>
      </c>
      <c r="M31" s="77">
        <v>18408</v>
      </c>
      <c r="N31" s="75">
        <f t="shared" si="0"/>
        <v>26229.75</v>
      </c>
    </row>
    <row r="32" spans="1:14" ht="12" customHeight="1">
      <c r="A32" s="74" t="str">
        <f>'Pregnant Women Participating'!A32</f>
        <v>Mississippi</v>
      </c>
      <c r="B32" s="75">
        <v>24367</v>
      </c>
      <c r="C32" s="76">
        <v>24418</v>
      </c>
      <c r="D32" s="76">
        <v>24168</v>
      </c>
      <c r="E32" s="76">
        <v>24276</v>
      </c>
      <c r="F32" s="76">
        <v>23894</v>
      </c>
      <c r="G32" s="76">
        <v>24338</v>
      </c>
      <c r="H32" s="76">
        <v>24191</v>
      </c>
      <c r="I32" s="76">
        <v>24270</v>
      </c>
      <c r="J32" s="76">
        <v>24216</v>
      </c>
      <c r="K32" s="76">
        <v>23836</v>
      </c>
      <c r="L32" s="76">
        <v>23945</v>
      </c>
      <c r="M32" s="77">
        <v>23837</v>
      </c>
      <c r="N32" s="75">
        <f t="shared" si="0"/>
        <v>24146.333333333332</v>
      </c>
    </row>
    <row r="33" spans="1:14" ht="12" customHeight="1">
      <c r="A33" s="74" t="str">
        <f>'Pregnant Women Participating'!A33</f>
        <v>North Carolina</v>
      </c>
      <c r="B33" s="75">
        <v>48934</v>
      </c>
      <c r="C33" s="76">
        <v>48881</v>
      </c>
      <c r="D33" s="76">
        <v>48089</v>
      </c>
      <c r="E33" s="76">
        <v>48087</v>
      </c>
      <c r="F33" s="76">
        <v>47339</v>
      </c>
      <c r="G33" s="76">
        <v>50564</v>
      </c>
      <c r="H33" s="76">
        <v>50184</v>
      </c>
      <c r="I33" s="76">
        <v>50461</v>
      </c>
      <c r="J33" s="76">
        <v>50546</v>
      </c>
      <c r="K33" s="76">
        <v>50122</v>
      </c>
      <c r="L33" s="76">
        <v>50272</v>
      </c>
      <c r="M33" s="77">
        <v>50080</v>
      </c>
      <c r="N33" s="75">
        <f t="shared" si="0"/>
        <v>49463.25</v>
      </c>
    </row>
    <row r="34" spans="1:14" ht="12" customHeight="1">
      <c r="A34" s="74" t="str">
        <f>'Pregnant Women Participating'!A34</f>
        <v>South Carolina</v>
      </c>
      <c r="B34" s="75">
        <v>30962</v>
      </c>
      <c r="C34" s="76">
        <v>30917</v>
      </c>
      <c r="D34" s="76">
        <v>30731</v>
      </c>
      <c r="E34" s="76">
        <v>30485</v>
      </c>
      <c r="F34" s="76">
        <v>30051</v>
      </c>
      <c r="G34" s="76">
        <v>30589</v>
      </c>
      <c r="H34" s="76">
        <v>30418</v>
      </c>
      <c r="I34" s="76">
        <v>30299</v>
      </c>
      <c r="J34" s="76">
        <v>30427</v>
      </c>
      <c r="K34" s="76">
        <v>30490</v>
      </c>
      <c r="L34" s="76">
        <v>30884</v>
      </c>
      <c r="M34" s="77">
        <v>30443</v>
      </c>
      <c r="N34" s="75">
        <f t="shared" si="0"/>
        <v>30558</v>
      </c>
    </row>
    <row r="35" spans="1:14" ht="12" customHeight="1">
      <c r="A35" s="74" t="str">
        <f>'Pregnant Women Participating'!A35</f>
        <v>Tennessee</v>
      </c>
      <c r="B35" s="75">
        <v>36885</v>
      </c>
      <c r="C35" s="76">
        <v>36439</v>
      </c>
      <c r="D35" s="76">
        <v>35883</v>
      </c>
      <c r="E35" s="76">
        <v>35731</v>
      </c>
      <c r="F35" s="76">
        <v>35476</v>
      </c>
      <c r="G35" s="76">
        <v>35870</v>
      </c>
      <c r="H35" s="76">
        <v>35644</v>
      </c>
      <c r="I35" s="76">
        <v>35729</v>
      </c>
      <c r="J35" s="76">
        <v>35852</v>
      </c>
      <c r="K35" s="76">
        <v>35561</v>
      </c>
      <c r="L35" s="76">
        <v>36227</v>
      </c>
      <c r="M35" s="77">
        <v>36269</v>
      </c>
      <c r="N35" s="75">
        <f t="shared" si="0"/>
        <v>35963.833333333336</v>
      </c>
    </row>
    <row r="36" spans="1:14" ht="12" customHeight="1">
      <c r="A36" s="74" t="str">
        <f>'Pregnant Women Participating'!A36</f>
        <v>Choctaw Indians, MS</v>
      </c>
      <c r="B36" s="75">
        <v>227</v>
      </c>
      <c r="C36" s="76">
        <v>225</v>
      </c>
      <c r="D36" s="76">
        <v>223</v>
      </c>
      <c r="E36" s="76">
        <v>214</v>
      </c>
      <c r="F36" s="76">
        <v>211</v>
      </c>
      <c r="G36" s="76">
        <v>215</v>
      </c>
      <c r="H36" s="76">
        <v>211</v>
      </c>
      <c r="I36" s="76">
        <v>212</v>
      </c>
      <c r="J36" s="76">
        <v>204</v>
      </c>
      <c r="K36" s="76">
        <v>211</v>
      </c>
      <c r="L36" s="76">
        <v>211</v>
      </c>
      <c r="M36" s="77">
        <v>211</v>
      </c>
      <c r="N36" s="75">
        <f t="shared" si="0"/>
        <v>214.58333333333334</v>
      </c>
    </row>
    <row r="37" spans="1:14" ht="12" customHeight="1">
      <c r="A37" s="74" t="str">
        <f>'Pregnant Women Participating'!A37</f>
        <v>Eastern Cherokee, NC</v>
      </c>
      <c r="B37" s="75">
        <v>101</v>
      </c>
      <c r="C37" s="76">
        <v>96</v>
      </c>
      <c r="D37" s="76">
        <v>94</v>
      </c>
      <c r="E37" s="76">
        <v>97</v>
      </c>
      <c r="F37" s="76">
        <v>98</v>
      </c>
      <c r="G37" s="76">
        <v>102</v>
      </c>
      <c r="H37" s="76">
        <v>91</v>
      </c>
      <c r="I37" s="76">
        <v>86</v>
      </c>
      <c r="J37" s="76">
        <v>82</v>
      </c>
      <c r="K37" s="76">
        <v>84</v>
      </c>
      <c r="L37" s="76">
        <v>91</v>
      </c>
      <c r="M37" s="77">
        <v>87</v>
      </c>
      <c r="N37" s="75">
        <f t="shared" si="0"/>
        <v>92.41666666666667</v>
      </c>
    </row>
    <row r="38" spans="1:14" s="84" customFormat="1" ht="24.75" customHeight="1">
      <c r="A38" s="79" t="str">
        <f>'Pregnant Women Participating'!A38</f>
        <v>Southeast Region</v>
      </c>
      <c r="B38" s="80">
        <v>336437</v>
      </c>
      <c r="C38" s="81">
        <v>334708</v>
      </c>
      <c r="D38" s="81">
        <v>324947</v>
      </c>
      <c r="E38" s="81">
        <v>336088</v>
      </c>
      <c r="F38" s="81">
        <v>332174</v>
      </c>
      <c r="G38" s="81">
        <v>339028</v>
      </c>
      <c r="H38" s="81">
        <v>338840</v>
      </c>
      <c r="I38" s="81">
        <v>341561</v>
      </c>
      <c r="J38" s="81">
        <v>341283</v>
      </c>
      <c r="K38" s="81">
        <v>322358</v>
      </c>
      <c r="L38" s="81">
        <v>326939</v>
      </c>
      <c r="M38" s="82">
        <v>327438</v>
      </c>
      <c r="N38" s="80">
        <f aca="true" t="shared" si="1" ref="N38:N69">IF(SUM(B38:M38)&gt;0,AVERAGE(B38:M38),"0")</f>
        <v>333483.4166666667</v>
      </c>
    </row>
    <row r="39" spans="1:14" ht="12" customHeight="1">
      <c r="A39" s="74" t="str">
        <f>'Pregnant Women Participating'!A39</f>
        <v>Illinois</v>
      </c>
      <c r="B39" s="75">
        <v>62607</v>
      </c>
      <c r="C39" s="76">
        <v>62361</v>
      </c>
      <c r="D39" s="76">
        <v>60878</v>
      </c>
      <c r="E39" s="76">
        <v>62200</v>
      </c>
      <c r="F39" s="76">
        <v>61250</v>
      </c>
      <c r="G39" s="76">
        <v>61999</v>
      </c>
      <c r="H39" s="76">
        <v>61422</v>
      </c>
      <c r="I39" s="76">
        <v>61097</v>
      </c>
      <c r="J39" s="76">
        <v>60624</v>
      </c>
      <c r="K39" s="76">
        <v>60376</v>
      </c>
      <c r="L39" s="76">
        <v>60675</v>
      </c>
      <c r="M39" s="77">
        <v>60256</v>
      </c>
      <c r="N39" s="75">
        <f t="shared" si="1"/>
        <v>61312.083333333336</v>
      </c>
    </row>
    <row r="40" spans="1:14" ht="12" customHeight="1">
      <c r="A40" s="74" t="str">
        <f>'Pregnant Women Participating'!A40</f>
        <v>Indiana</v>
      </c>
      <c r="B40" s="75">
        <v>38501</v>
      </c>
      <c r="C40" s="76">
        <v>38349</v>
      </c>
      <c r="D40" s="76">
        <v>37891</v>
      </c>
      <c r="E40" s="76">
        <v>37970</v>
      </c>
      <c r="F40" s="76">
        <v>37204</v>
      </c>
      <c r="G40" s="76">
        <v>37637</v>
      </c>
      <c r="H40" s="76">
        <v>37150</v>
      </c>
      <c r="I40" s="76">
        <v>37336</v>
      </c>
      <c r="J40" s="76">
        <v>37437</v>
      </c>
      <c r="K40" s="76">
        <v>34816</v>
      </c>
      <c r="L40" s="76">
        <v>35066</v>
      </c>
      <c r="M40" s="77">
        <v>34965</v>
      </c>
      <c r="N40" s="75">
        <f t="shared" si="1"/>
        <v>37026.833333333336</v>
      </c>
    </row>
    <row r="41" spans="1:14" ht="12" customHeight="1">
      <c r="A41" s="74" t="str">
        <f>'Pregnant Women Participating'!A41</f>
        <v>Michigan</v>
      </c>
      <c r="B41" s="75">
        <v>45771</v>
      </c>
      <c r="C41" s="76">
        <v>44075</v>
      </c>
      <c r="D41" s="76">
        <v>42520</v>
      </c>
      <c r="E41" s="76">
        <v>51052</v>
      </c>
      <c r="F41" s="76">
        <v>50788</v>
      </c>
      <c r="G41" s="76">
        <v>51205</v>
      </c>
      <c r="H41" s="76">
        <v>50769</v>
      </c>
      <c r="I41" s="76">
        <v>51101</v>
      </c>
      <c r="J41" s="76">
        <v>51058</v>
      </c>
      <c r="K41" s="76">
        <v>51533</v>
      </c>
      <c r="L41" s="76">
        <v>51603</v>
      </c>
      <c r="M41" s="77">
        <v>51446</v>
      </c>
      <c r="N41" s="75">
        <f t="shared" si="1"/>
        <v>49410.083333333336</v>
      </c>
    </row>
    <row r="42" spans="1:14" ht="12" customHeight="1">
      <c r="A42" s="74" t="str">
        <f>'Pregnant Women Participating'!A42</f>
        <v>Minnesota</v>
      </c>
      <c r="B42" s="75">
        <v>19739</v>
      </c>
      <c r="C42" s="76">
        <v>19693</v>
      </c>
      <c r="D42" s="76">
        <v>19460</v>
      </c>
      <c r="E42" s="76">
        <v>19459</v>
      </c>
      <c r="F42" s="76">
        <v>19620</v>
      </c>
      <c r="G42" s="76">
        <v>19459</v>
      </c>
      <c r="H42" s="76">
        <v>19300</v>
      </c>
      <c r="I42" s="76">
        <v>19180</v>
      </c>
      <c r="J42" s="76">
        <v>19212</v>
      </c>
      <c r="K42" s="76">
        <v>19102</v>
      </c>
      <c r="L42" s="76">
        <v>19190</v>
      </c>
      <c r="M42" s="77">
        <v>19169</v>
      </c>
      <c r="N42" s="75">
        <f t="shared" si="1"/>
        <v>19381.916666666668</v>
      </c>
    </row>
    <row r="43" spans="1:14" ht="12" customHeight="1">
      <c r="A43" s="74" t="str">
        <f>'Pregnant Women Participating'!A43</f>
        <v>Ohio</v>
      </c>
      <c r="B43" s="75">
        <v>63331</v>
      </c>
      <c r="C43" s="76">
        <v>62929</v>
      </c>
      <c r="D43" s="76">
        <v>62381</v>
      </c>
      <c r="E43" s="76">
        <v>62103</v>
      </c>
      <c r="F43" s="76">
        <v>61006</v>
      </c>
      <c r="G43" s="76">
        <v>61521</v>
      </c>
      <c r="H43" s="76">
        <v>61127</v>
      </c>
      <c r="I43" s="76">
        <v>61098</v>
      </c>
      <c r="J43" s="76">
        <v>61476</v>
      </c>
      <c r="K43" s="76">
        <v>61123</v>
      </c>
      <c r="L43" s="76">
        <v>62082</v>
      </c>
      <c r="M43" s="77">
        <v>61852</v>
      </c>
      <c r="N43" s="75">
        <f t="shared" si="1"/>
        <v>61835.75</v>
      </c>
    </row>
    <row r="44" spans="1:14" ht="12" customHeight="1">
      <c r="A44" s="74" t="str">
        <f>'Pregnant Women Participating'!A44</f>
        <v>Wisconsin</v>
      </c>
      <c r="B44" s="75">
        <v>22999</v>
      </c>
      <c r="C44" s="76">
        <v>22828</v>
      </c>
      <c r="D44" s="76">
        <v>22691</v>
      </c>
      <c r="E44" s="76">
        <v>22624</v>
      </c>
      <c r="F44" s="76">
        <v>22218</v>
      </c>
      <c r="G44" s="76">
        <v>22329</v>
      </c>
      <c r="H44" s="76">
        <v>22159</v>
      </c>
      <c r="I44" s="76">
        <v>22032</v>
      </c>
      <c r="J44" s="76">
        <v>21940</v>
      </c>
      <c r="K44" s="76">
        <v>21846</v>
      </c>
      <c r="L44" s="76">
        <v>22022</v>
      </c>
      <c r="M44" s="77">
        <v>21822</v>
      </c>
      <c r="N44" s="75">
        <f t="shared" si="1"/>
        <v>22292.5</v>
      </c>
    </row>
    <row r="45" spans="1:14" s="84" customFormat="1" ht="24.75" customHeight="1">
      <c r="A45" s="79" t="str">
        <f>'Pregnant Women Participating'!A45</f>
        <v>Midwest Region</v>
      </c>
      <c r="B45" s="80">
        <v>252948</v>
      </c>
      <c r="C45" s="81">
        <v>250235</v>
      </c>
      <c r="D45" s="81">
        <v>245821</v>
      </c>
      <c r="E45" s="81">
        <v>255408</v>
      </c>
      <c r="F45" s="81">
        <v>252086</v>
      </c>
      <c r="G45" s="81">
        <v>254150</v>
      </c>
      <c r="H45" s="81">
        <v>251927</v>
      </c>
      <c r="I45" s="81">
        <v>251844</v>
      </c>
      <c r="J45" s="81">
        <v>251747</v>
      </c>
      <c r="K45" s="81">
        <v>248796</v>
      </c>
      <c r="L45" s="81">
        <v>250638</v>
      </c>
      <c r="M45" s="82">
        <v>249510</v>
      </c>
      <c r="N45" s="80">
        <f t="shared" si="1"/>
        <v>251259.16666666666</v>
      </c>
    </row>
    <row r="46" spans="1:14" ht="12" customHeight="1">
      <c r="A46" s="74" t="str">
        <f>'Pregnant Women Participating'!A46</f>
        <v>Arkansas</v>
      </c>
      <c r="B46" s="75">
        <v>22312</v>
      </c>
      <c r="C46" s="76">
        <v>22181</v>
      </c>
      <c r="D46" s="76">
        <v>22149</v>
      </c>
      <c r="E46" s="76">
        <v>22227</v>
      </c>
      <c r="F46" s="76">
        <v>21049</v>
      </c>
      <c r="G46" s="76">
        <v>22225</v>
      </c>
      <c r="H46" s="76">
        <v>22070</v>
      </c>
      <c r="I46" s="76">
        <v>21896</v>
      </c>
      <c r="J46" s="76">
        <v>22089</v>
      </c>
      <c r="K46" s="76">
        <v>22019</v>
      </c>
      <c r="L46" s="76">
        <v>22270</v>
      </c>
      <c r="M46" s="77">
        <v>22248</v>
      </c>
      <c r="N46" s="75">
        <f t="shared" si="1"/>
        <v>22061.25</v>
      </c>
    </row>
    <row r="47" spans="1:14" ht="12" customHeight="1">
      <c r="A47" s="74" t="str">
        <f>'Pregnant Women Participating'!A47</f>
        <v>Louisiana</v>
      </c>
      <c r="B47" s="75">
        <v>37247</v>
      </c>
      <c r="C47" s="76">
        <v>36775</v>
      </c>
      <c r="D47" s="76">
        <v>36372</v>
      </c>
      <c r="E47" s="76">
        <v>36432</v>
      </c>
      <c r="F47" s="76">
        <v>36313</v>
      </c>
      <c r="G47" s="76">
        <v>36600</v>
      </c>
      <c r="H47" s="76">
        <v>36355</v>
      </c>
      <c r="I47" s="76">
        <v>36680</v>
      </c>
      <c r="J47" s="76">
        <v>36724</v>
      </c>
      <c r="K47" s="76">
        <v>36383</v>
      </c>
      <c r="L47" s="76">
        <v>36775</v>
      </c>
      <c r="M47" s="77">
        <v>36350</v>
      </c>
      <c r="N47" s="75">
        <f t="shared" si="1"/>
        <v>36583.833333333336</v>
      </c>
    </row>
    <row r="48" spans="1:14" ht="12" customHeight="1">
      <c r="A48" s="74" t="str">
        <f>'Pregnant Women Participating'!A48</f>
        <v>New Mexico</v>
      </c>
      <c r="B48" s="75">
        <v>11767</v>
      </c>
      <c r="C48" s="76">
        <v>11748</v>
      </c>
      <c r="D48" s="76">
        <v>11797</v>
      </c>
      <c r="E48" s="76">
        <v>11625</v>
      </c>
      <c r="F48" s="76">
        <v>11389</v>
      </c>
      <c r="G48" s="76">
        <v>11412</v>
      </c>
      <c r="H48" s="76">
        <v>11311</v>
      </c>
      <c r="I48" s="76">
        <v>11455</v>
      </c>
      <c r="J48" s="76">
        <v>11418</v>
      </c>
      <c r="K48" s="76">
        <v>11258</v>
      </c>
      <c r="L48" s="76">
        <v>11452</v>
      </c>
      <c r="M48" s="77">
        <v>11422</v>
      </c>
      <c r="N48" s="75">
        <f t="shared" si="1"/>
        <v>11504.5</v>
      </c>
    </row>
    <row r="49" spans="1:14" ht="12" customHeight="1">
      <c r="A49" s="74" t="str">
        <f>'Pregnant Women Participating'!A49</f>
        <v>Oklahoma</v>
      </c>
      <c r="B49" s="75">
        <v>19519</v>
      </c>
      <c r="C49" s="76">
        <v>19368</v>
      </c>
      <c r="D49" s="76">
        <v>19171</v>
      </c>
      <c r="E49" s="76">
        <v>19038</v>
      </c>
      <c r="F49" s="76">
        <v>18609</v>
      </c>
      <c r="G49" s="76">
        <v>18793</v>
      </c>
      <c r="H49" s="76">
        <v>19076</v>
      </c>
      <c r="I49" s="76">
        <v>19116</v>
      </c>
      <c r="J49" s="76">
        <v>18961</v>
      </c>
      <c r="K49" s="76">
        <v>18910</v>
      </c>
      <c r="L49" s="76">
        <v>19023</v>
      </c>
      <c r="M49" s="77">
        <v>18836</v>
      </c>
      <c r="N49" s="75">
        <f t="shared" si="1"/>
        <v>19035</v>
      </c>
    </row>
    <row r="50" spans="1:14" ht="12" customHeight="1">
      <c r="A50" s="74" t="str">
        <f>'Pregnant Women Participating'!A50</f>
        <v>Texas</v>
      </c>
      <c r="B50" s="75">
        <v>144343</v>
      </c>
      <c r="C50" s="76">
        <v>142240</v>
      </c>
      <c r="D50" s="76">
        <v>140475</v>
      </c>
      <c r="E50" s="76">
        <v>139178</v>
      </c>
      <c r="F50" s="76">
        <v>134837</v>
      </c>
      <c r="G50" s="76">
        <v>135951</v>
      </c>
      <c r="H50" s="76">
        <v>134618</v>
      </c>
      <c r="I50" s="76">
        <v>134204</v>
      </c>
      <c r="J50" s="76">
        <v>135325</v>
      </c>
      <c r="K50" s="76">
        <v>134366</v>
      </c>
      <c r="L50" s="76">
        <v>136476</v>
      </c>
      <c r="M50" s="77">
        <v>135350</v>
      </c>
      <c r="N50" s="75">
        <f t="shared" si="1"/>
        <v>137280.25</v>
      </c>
    </row>
    <row r="51" spans="1:14" ht="12" customHeight="1">
      <c r="A51" s="74" t="str">
        <f>'Pregnant Women Participating'!A51</f>
        <v>Acoma, Canoncito &amp; Laguna, NM</v>
      </c>
      <c r="B51" s="75">
        <v>57</v>
      </c>
      <c r="C51" s="76">
        <v>55</v>
      </c>
      <c r="D51" s="76">
        <v>64</v>
      </c>
      <c r="E51" s="76">
        <v>61</v>
      </c>
      <c r="F51" s="76">
        <v>62</v>
      </c>
      <c r="G51" s="76">
        <v>62</v>
      </c>
      <c r="H51" s="76">
        <v>62</v>
      </c>
      <c r="I51" s="76">
        <v>58</v>
      </c>
      <c r="J51" s="76">
        <v>53</v>
      </c>
      <c r="K51" s="76">
        <v>54</v>
      </c>
      <c r="L51" s="76">
        <v>56</v>
      </c>
      <c r="M51" s="77">
        <v>60</v>
      </c>
      <c r="N51" s="75">
        <f t="shared" si="1"/>
        <v>58.666666666666664</v>
      </c>
    </row>
    <row r="52" spans="1:14" ht="12" customHeight="1">
      <c r="A52" s="74" t="str">
        <f>'Pregnant Women Participating'!A52</f>
        <v>Eight Northern Pueblos, NM</v>
      </c>
      <c r="B52" s="75">
        <v>43</v>
      </c>
      <c r="C52" s="76">
        <v>41</v>
      </c>
      <c r="D52" s="76">
        <v>45</v>
      </c>
      <c r="E52" s="76">
        <v>50</v>
      </c>
      <c r="F52" s="76">
        <v>36</v>
      </c>
      <c r="G52" s="76">
        <v>41</v>
      </c>
      <c r="H52" s="76">
        <v>36</v>
      </c>
      <c r="I52" s="76">
        <v>38</v>
      </c>
      <c r="J52" s="76">
        <v>43</v>
      </c>
      <c r="K52" s="76">
        <v>46</v>
      </c>
      <c r="L52" s="76">
        <v>43</v>
      </c>
      <c r="M52" s="77">
        <v>41</v>
      </c>
      <c r="N52" s="75">
        <f t="shared" si="1"/>
        <v>41.916666666666664</v>
      </c>
    </row>
    <row r="53" spans="1:14" ht="12" customHeight="1">
      <c r="A53" s="74" t="str">
        <f>'Pregnant Women Participating'!A53</f>
        <v>Five Sandoval Pueblos, NM</v>
      </c>
      <c r="B53" s="75">
        <v>34</v>
      </c>
      <c r="C53" s="76">
        <v>34</v>
      </c>
      <c r="D53" s="76">
        <v>28</v>
      </c>
      <c r="E53" s="76">
        <v>26</v>
      </c>
      <c r="F53" s="76">
        <v>29</v>
      </c>
      <c r="G53" s="76">
        <v>29</v>
      </c>
      <c r="H53" s="76">
        <v>31</v>
      </c>
      <c r="I53" s="76">
        <v>32</v>
      </c>
      <c r="J53" s="76">
        <v>30</v>
      </c>
      <c r="K53" s="76">
        <v>25</v>
      </c>
      <c r="L53" s="76">
        <v>30</v>
      </c>
      <c r="M53" s="77">
        <v>30</v>
      </c>
      <c r="N53" s="75">
        <f t="shared" si="1"/>
        <v>29.833333333333332</v>
      </c>
    </row>
    <row r="54" spans="1:14" ht="12" customHeight="1">
      <c r="A54" s="74" t="str">
        <f>'Pregnant Women Participating'!A54</f>
        <v>Isleta Pueblo, NM</v>
      </c>
      <c r="B54" s="75">
        <v>142</v>
      </c>
      <c r="C54" s="76">
        <v>129</v>
      </c>
      <c r="D54" s="76">
        <v>129</v>
      </c>
      <c r="E54" s="76">
        <v>124</v>
      </c>
      <c r="F54" s="76">
        <v>122</v>
      </c>
      <c r="G54" s="76">
        <v>127</v>
      </c>
      <c r="H54" s="76">
        <v>125</v>
      </c>
      <c r="I54" s="76">
        <v>130</v>
      </c>
      <c r="J54" s="76">
        <v>142</v>
      </c>
      <c r="K54" s="76">
        <v>134</v>
      </c>
      <c r="L54" s="76">
        <v>135</v>
      </c>
      <c r="M54" s="77">
        <v>137</v>
      </c>
      <c r="N54" s="75">
        <f t="shared" si="1"/>
        <v>131.33333333333334</v>
      </c>
    </row>
    <row r="55" spans="1:14" ht="12" customHeight="1">
      <c r="A55" s="74" t="str">
        <f>'Pregnant Women Participating'!A55</f>
        <v>San Felipe Pueblo, NM</v>
      </c>
      <c r="B55" s="75">
        <v>36</v>
      </c>
      <c r="C55" s="76">
        <v>32</v>
      </c>
      <c r="D55" s="76">
        <v>29</v>
      </c>
      <c r="E55" s="76">
        <v>27</v>
      </c>
      <c r="F55" s="76">
        <v>26</v>
      </c>
      <c r="G55" s="76">
        <v>22</v>
      </c>
      <c r="H55" s="76">
        <v>20</v>
      </c>
      <c r="I55" s="76">
        <v>22</v>
      </c>
      <c r="J55" s="76">
        <v>24</v>
      </c>
      <c r="K55" s="76">
        <v>25</v>
      </c>
      <c r="L55" s="76">
        <v>31</v>
      </c>
      <c r="M55" s="77">
        <v>28</v>
      </c>
      <c r="N55" s="75">
        <f t="shared" si="1"/>
        <v>26.833333333333332</v>
      </c>
    </row>
    <row r="56" spans="1:14" ht="12" customHeight="1">
      <c r="A56" s="74" t="str">
        <f>'Pregnant Women Participating'!A56</f>
        <v>Santo Domingo Tribe, NM</v>
      </c>
      <c r="B56" s="75">
        <v>18</v>
      </c>
      <c r="C56" s="76">
        <v>14</v>
      </c>
      <c r="D56" s="76">
        <v>20</v>
      </c>
      <c r="E56" s="76">
        <v>23</v>
      </c>
      <c r="F56" s="76">
        <v>23</v>
      </c>
      <c r="G56" s="76">
        <v>17</v>
      </c>
      <c r="H56" s="76">
        <v>18</v>
      </c>
      <c r="I56" s="76">
        <v>18</v>
      </c>
      <c r="J56" s="76">
        <v>20</v>
      </c>
      <c r="K56" s="76">
        <v>21</v>
      </c>
      <c r="L56" s="76">
        <v>23</v>
      </c>
      <c r="M56" s="77">
        <v>23</v>
      </c>
      <c r="N56" s="75">
        <f t="shared" si="1"/>
        <v>19.833333333333332</v>
      </c>
    </row>
    <row r="57" spans="1:14" ht="12" customHeight="1">
      <c r="A57" s="74" t="str">
        <f>'Pregnant Women Participating'!A57</f>
        <v>Zuni Pueblo, NM</v>
      </c>
      <c r="B57" s="75">
        <v>81</v>
      </c>
      <c r="C57" s="76">
        <v>90</v>
      </c>
      <c r="D57" s="76">
        <v>92</v>
      </c>
      <c r="E57" s="76">
        <v>86</v>
      </c>
      <c r="F57" s="76">
        <v>81</v>
      </c>
      <c r="G57" s="76">
        <v>77</v>
      </c>
      <c r="H57" s="76">
        <v>79</v>
      </c>
      <c r="I57" s="76">
        <v>73</v>
      </c>
      <c r="J57" s="76">
        <v>73</v>
      </c>
      <c r="K57" s="76">
        <v>79</v>
      </c>
      <c r="L57" s="76">
        <v>74</v>
      </c>
      <c r="M57" s="77">
        <v>78</v>
      </c>
      <c r="N57" s="75">
        <f t="shared" si="1"/>
        <v>80.25</v>
      </c>
    </row>
    <row r="58" spans="1:14" ht="12" customHeight="1">
      <c r="A58" s="74" t="str">
        <f>'Pregnant Women Participating'!A58</f>
        <v>Cherokee Nation, OK</v>
      </c>
      <c r="B58" s="75">
        <v>1653</v>
      </c>
      <c r="C58" s="76">
        <v>1648</v>
      </c>
      <c r="D58" s="76">
        <v>1594</v>
      </c>
      <c r="E58" s="76">
        <v>1586</v>
      </c>
      <c r="F58" s="76">
        <v>1561</v>
      </c>
      <c r="G58" s="76">
        <v>1563</v>
      </c>
      <c r="H58" s="76">
        <v>1572</v>
      </c>
      <c r="I58" s="76">
        <v>1570</v>
      </c>
      <c r="J58" s="76">
        <v>1597</v>
      </c>
      <c r="K58" s="76">
        <v>1620</v>
      </c>
      <c r="L58" s="76">
        <v>1644</v>
      </c>
      <c r="M58" s="77">
        <v>1650</v>
      </c>
      <c r="N58" s="75">
        <f t="shared" si="1"/>
        <v>1604.8333333333333</v>
      </c>
    </row>
    <row r="59" spans="1:14" ht="12" customHeight="1">
      <c r="A59" s="74" t="str">
        <f>'Pregnant Women Participating'!A59</f>
        <v>Chickasaw Nation, OK</v>
      </c>
      <c r="B59" s="75">
        <v>645</v>
      </c>
      <c r="C59" s="76">
        <v>639</v>
      </c>
      <c r="D59" s="76">
        <v>631</v>
      </c>
      <c r="E59" s="76">
        <v>617</v>
      </c>
      <c r="F59" s="76">
        <v>611</v>
      </c>
      <c r="G59" s="76">
        <v>651</v>
      </c>
      <c r="H59" s="76">
        <v>629</v>
      </c>
      <c r="I59" s="76">
        <v>647</v>
      </c>
      <c r="J59" s="76">
        <v>672</v>
      </c>
      <c r="K59" s="76">
        <v>677</v>
      </c>
      <c r="L59" s="76">
        <v>687</v>
      </c>
      <c r="M59" s="77">
        <v>730</v>
      </c>
      <c r="N59" s="75">
        <f t="shared" si="1"/>
        <v>653</v>
      </c>
    </row>
    <row r="60" spans="1:14" ht="12" customHeight="1">
      <c r="A60" s="74" t="str">
        <f>'Pregnant Women Participating'!A60</f>
        <v>Choctaw Nation, OK</v>
      </c>
      <c r="B60" s="75">
        <v>925</v>
      </c>
      <c r="C60" s="76">
        <v>932</v>
      </c>
      <c r="D60" s="76">
        <v>913</v>
      </c>
      <c r="E60" s="76">
        <v>916</v>
      </c>
      <c r="F60" s="76">
        <v>922</v>
      </c>
      <c r="G60" s="76">
        <v>938</v>
      </c>
      <c r="H60" s="76">
        <v>924</v>
      </c>
      <c r="I60" s="76">
        <v>935</v>
      </c>
      <c r="J60" s="76">
        <v>956</v>
      </c>
      <c r="K60" s="76">
        <v>987</v>
      </c>
      <c r="L60" s="76">
        <v>990</v>
      </c>
      <c r="M60" s="77">
        <v>978</v>
      </c>
      <c r="N60" s="75">
        <f t="shared" si="1"/>
        <v>943</v>
      </c>
    </row>
    <row r="61" spans="1:14" ht="12" customHeight="1">
      <c r="A61" s="74" t="str">
        <f>'Pregnant Women Participating'!A61</f>
        <v>Citizen Potawatomi Nation, OK</v>
      </c>
      <c r="B61" s="75">
        <v>252</v>
      </c>
      <c r="C61" s="76">
        <v>238</v>
      </c>
      <c r="D61" s="76">
        <v>240</v>
      </c>
      <c r="E61" s="76">
        <v>244</v>
      </c>
      <c r="F61" s="76">
        <v>225</v>
      </c>
      <c r="G61" s="76">
        <v>223</v>
      </c>
      <c r="H61" s="76">
        <v>224</v>
      </c>
      <c r="I61" s="76">
        <v>230</v>
      </c>
      <c r="J61" s="76">
        <v>256</v>
      </c>
      <c r="K61" s="76">
        <v>212</v>
      </c>
      <c r="L61" s="76">
        <v>227</v>
      </c>
      <c r="M61" s="77">
        <v>242</v>
      </c>
      <c r="N61" s="75">
        <f t="shared" si="1"/>
        <v>234.41666666666666</v>
      </c>
    </row>
    <row r="62" spans="1:14" ht="12" customHeight="1">
      <c r="A62" s="74" t="str">
        <f>'Pregnant Women Participating'!A62</f>
        <v>Inter-Tribal Council, OK</v>
      </c>
      <c r="B62" s="75">
        <v>191</v>
      </c>
      <c r="C62" s="76">
        <v>193</v>
      </c>
      <c r="D62" s="76">
        <v>189</v>
      </c>
      <c r="E62" s="76">
        <v>191</v>
      </c>
      <c r="F62" s="76">
        <v>162</v>
      </c>
      <c r="G62" s="76">
        <v>179</v>
      </c>
      <c r="H62" s="76">
        <v>175</v>
      </c>
      <c r="I62" s="76">
        <v>179</v>
      </c>
      <c r="J62" s="76">
        <v>177</v>
      </c>
      <c r="K62" s="76">
        <v>164</v>
      </c>
      <c r="L62" s="76">
        <v>157</v>
      </c>
      <c r="M62" s="77">
        <v>161</v>
      </c>
      <c r="N62" s="75">
        <f t="shared" si="1"/>
        <v>176.5</v>
      </c>
    </row>
    <row r="63" spans="1:14" ht="12" customHeight="1">
      <c r="A63" s="74" t="str">
        <f>'Pregnant Women Participating'!A63</f>
        <v>Muscogee Creek Nation, OK</v>
      </c>
      <c r="B63" s="75">
        <v>529</v>
      </c>
      <c r="C63" s="76">
        <v>515</v>
      </c>
      <c r="D63" s="76">
        <v>504</v>
      </c>
      <c r="E63" s="76">
        <v>498</v>
      </c>
      <c r="F63" s="76">
        <v>454</v>
      </c>
      <c r="G63" s="76">
        <v>517</v>
      </c>
      <c r="H63" s="76">
        <v>495</v>
      </c>
      <c r="I63" s="76">
        <v>493</v>
      </c>
      <c r="J63" s="76">
        <v>476</v>
      </c>
      <c r="K63" s="76">
        <v>488</v>
      </c>
      <c r="L63" s="76">
        <v>487</v>
      </c>
      <c r="M63" s="77">
        <v>495</v>
      </c>
      <c r="N63" s="75">
        <f t="shared" si="1"/>
        <v>495.9166666666667</v>
      </c>
    </row>
    <row r="64" spans="1:14" ht="12" customHeight="1">
      <c r="A64" s="74" t="str">
        <f>'Pregnant Women Participating'!A64</f>
        <v>Osage Tribal Council, OK</v>
      </c>
      <c r="B64" s="75">
        <v>694</v>
      </c>
      <c r="C64" s="76">
        <v>732</v>
      </c>
      <c r="D64" s="76">
        <v>738</v>
      </c>
      <c r="E64" s="76">
        <v>694</v>
      </c>
      <c r="F64" s="76">
        <v>742</v>
      </c>
      <c r="G64" s="76">
        <v>786</v>
      </c>
      <c r="H64" s="76">
        <v>816</v>
      </c>
      <c r="I64" s="76">
        <v>822</v>
      </c>
      <c r="J64" s="76">
        <v>834</v>
      </c>
      <c r="K64" s="76">
        <v>801</v>
      </c>
      <c r="L64" s="76">
        <v>805</v>
      </c>
      <c r="M64" s="77">
        <v>805</v>
      </c>
      <c r="N64" s="75">
        <f t="shared" si="1"/>
        <v>772.4166666666666</v>
      </c>
    </row>
    <row r="65" spans="1:14" ht="12" customHeight="1">
      <c r="A65" s="74" t="str">
        <f>'Pregnant Women Participating'!A65</f>
        <v>Otoe-Missouria Tribe, OK</v>
      </c>
      <c r="B65" s="75">
        <v>101</v>
      </c>
      <c r="C65" s="76">
        <v>99</v>
      </c>
      <c r="D65" s="76">
        <v>99</v>
      </c>
      <c r="E65" s="76">
        <v>101</v>
      </c>
      <c r="F65" s="76">
        <v>98</v>
      </c>
      <c r="G65" s="76">
        <v>107</v>
      </c>
      <c r="H65" s="76">
        <v>108</v>
      </c>
      <c r="I65" s="76">
        <v>103</v>
      </c>
      <c r="J65" s="76">
        <v>104</v>
      </c>
      <c r="K65" s="76">
        <v>98</v>
      </c>
      <c r="L65" s="76">
        <v>106</v>
      </c>
      <c r="M65" s="77">
        <v>96</v>
      </c>
      <c r="N65" s="75">
        <f t="shared" si="1"/>
        <v>101.66666666666667</v>
      </c>
    </row>
    <row r="66" spans="1:14" ht="12" customHeight="1">
      <c r="A66" s="74" t="str">
        <f>'Pregnant Women Participating'!A66</f>
        <v>Wichita, Caddo &amp; Delaware (WCD), OK</v>
      </c>
      <c r="B66" s="75">
        <v>804</v>
      </c>
      <c r="C66" s="76">
        <v>785</v>
      </c>
      <c r="D66" s="76">
        <v>807</v>
      </c>
      <c r="E66" s="76">
        <v>823</v>
      </c>
      <c r="F66" s="76">
        <v>805</v>
      </c>
      <c r="G66" s="76">
        <v>848</v>
      </c>
      <c r="H66" s="76">
        <v>867</v>
      </c>
      <c r="I66" s="76">
        <v>850</v>
      </c>
      <c r="J66" s="76">
        <v>856</v>
      </c>
      <c r="K66" s="76">
        <v>854</v>
      </c>
      <c r="L66" s="76">
        <v>853</v>
      </c>
      <c r="M66" s="77">
        <v>868</v>
      </c>
      <c r="N66" s="75">
        <f t="shared" si="1"/>
        <v>835</v>
      </c>
    </row>
    <row r="67" spans="1:14" s="84" customFormat="1" ht="24.75" customHeight="1">
      <c r="A67" s="79" t="str">
        <f>'Pregnant Women Participating'!A67</f>
        <v>Southwest Region</v>
      </c>
      <c r="B67" s="80">
        <v>241393</v>
      </c>
      <c r="C67" s="81">
        <v>238488</v>
      </c>
      <c r="D67" s="81">
        <v>236086</v>
      </c>
      <c r="E67" s="81">
        <v>234567</v>
      </c>
      <c r="F67" s="81">
        <v>228156</v>
      </c>
      <c r="G67" s="81">
        <v>231168</v>
      </c>
      <c r="H67" s="81">
        <v>229611</v>
      </c>
      <c r="I67" s="81">
        <v>229551</v>
      </c>
      <c r="J67" s="81">
        <v>230830</v>
      </c>
      <c r="K67" s="81">
        <v>229221</v>
      </c>
      <c r="L67" s="81">
        <v>232344</v>
      </c>
      <c r="M67" s="82">
        <v>230628</v>
      </c>
      <c r="N67" s="80">
        <f t="shared" si="1"/>
        <v>232670.25</v>
      </c>
    </row>
    <row r="68" spans="1:14" ht="12" customHeight="1">
      <c r="A68" s="74" t="str">
        <f>'Pregnant Women Participating'!A68</f>
        <v>Colorado</v>
      </c>
      <c r="B68" s="75">
        <v>16997</v>
      </c>
      <c r="C68" s="76">
        <v>16934</v>
      </c>
      <c r="D68" s="76">
        <v>17111</v>
      </c>
      <c r="E68" s="76">
        <v>17127</v>
      </c>
      <c r="F68" s="76">
        <v>16609</v>
      </c>
      <c r="G68" s="76">
        <v>16992</v>
      </c>
      <c r="H68" s="76">
        <v>17027</v>
      </c>
      <c r="I68" s="76">
        <v>16896</v>
      </c>
      <c r="J68" s="76">
        <v>16727</v>
      </c>
      <c r="K68" s="76">
        <v>16551</v>
      </c>
      <c r="L68" s="76">
        <v>17327</v>
      </c>
      <c r="M68" s="77">
        <v>17543</v>
      </c>
      <c r="N68" s="75">
        <f t="shared" si="1"/>
        <v>16986.75</v>
      </c>
    </row>
    <row r="69" spans="1:14" ht="12" customHeight="1">
      <c r="A69" s="74" t="str">
        <f>'Pregnant Women Participating'!A69</f>
        <v>Iowa</v>
      </c>
      <c r="B69" s="75">
        <v>13155</v>
      </c>
      <c r="C69" s="76">
        <v>13053</v>
      </c>
      <c r="D69" s="76">
        <v>12956</v>
      </c>
      <c r="E69" s="76">
        <v>12940</v>
      </c>
      <c r="F69" s="76">
        <v>12669</v>
      </c>
      <c r="G69" s="76">
        <v>12648</v>
      </c>
      <c r="H69" s="76">
        <v>12691</v>
      </c>
      <c r="I69" s="76">
        <v>12571</v>
      </c>
      <c r="J69" s="76">
        <v>12741</v>
      </c>
      <c r="K69" s="76">
        <v>12610</v>
      </c>
      <c r="L69" s="76">
        <v>12795</v>
      </c>
      <c r="M69" s="77">
        <v>12773</v>
      </c>
      <c r="N69" s="75">
        <f t="shared" si="1"/>
        <v>12800.166666666666</v>
      </c>
    </row>
    <row r="70" spans="1:14" ht="12" customHeight="1">
      <c r="A70" s="74" t="str">
        <f>'Pregnant Women Participating'!A70</f>
        <v>Kansas</v>
      </c>
      <c r="B70" s="75">
        <v>14961</v>
      </c>
      <c r="C70" s="76">
        <v>14829</v>
      </c>
      <c r="D70" s="76">
        <v>14765</v>
      </c>
      <c r="E70" s="76">
        <v>14700</v>
      </c>
      <c r="F70" s="76">
        <v>14135</v>
      </c>
      <c r="G70" s="76">
        <v>14404</v>
      </c>
      <c r="H70" s="76">
        <v>14442</v>
      </c>
      <c r="I70" s="76">
        <v>14484</v>
      </c>
      <c r="J70" s="76">
        <v>14532</v>
      </c>
      <c r="K70" s="76">
        <v>14392</v>
      </c>
      <c r="L70" s="76">
        <v>14765</v>
      </c>
      <c r="M70" s="77">
        <v>14535</v>
      </c>
      <c r="N70" s="75">
        <f aca="true" t="shared" si="2" ref="N70:N101">IF(SUM(B70:M70)&gt;0,AVERAGE(B70:M70),"0")</f>
        <v>14578.666666666666</v>
      </c>
    </row>
    <row r="71" spans="1:14" ht="12" customHeight="1">
      <c r="A71" s="74" t="str">
        <f>'Pregnant Women Participating'!A71</f>
        <v>Missouri</v>
      </c>
      <c r="B71" s="75">
        <v>31719</v>
      </c>
      <c r="C71" s="76">
        <v>31730</v>
      </c>
      <c r="D71" s="76">
        <v>31694</v>
      </c>
      <c r="E71" s="76">
        <v>31722</v>
      </c>
      <c r="F71" s="76">
        <v>30827</v>
      </c>
      <c r="G71" s="76">
        <v>31510</v>
      </c>
      <c r="H71" s="76">
        <v>30724</v>
      </c>
      <c r="I71" s="76">
        <v>30585</v>
      </c>
      <c r="J71" s="76">
        <v>30493</v>
      </c>
      <c r="K71" s="76">
        <v>30320</v>
      </c>
      <c r="L71" s="76">
        <v>30611</v>
      </c>
      <c r="M71" s="77">
        <v>30540</v>
      </c>
      <c r="N71" s="75">
        <f t="shared" si="2"/>
        <v>31039.583333333332</v>
      </c>
    </row>
    <row r="72" spans="1:14" ht="12" customHeight="1">
      <c r="A72" s="74" t="str">
        <f>'Pregnant Women Participating'!A72</f>
        <v>Montana</v>
      </c>
      <c r="B72" s="75">
        <v>3343</v>
      </c>
      <c r="C72" s="76">
        <v>3270</v>
      </c>
      <c r="D72" s="76">
        <v>3245</v>
      </c>
      <c r="E72" s="76">
        <v>3255</v>
      </c>
      <c r="F72" s="76">
        <v>3155</v>
      </c>
      <c r="G72" s="76">
        <v>3198</v>
      </c>
      <c r="H72" s="76">
        <v>3131</v>
      </c>
      <c r="I72" s="76">
        <v>3126</v>
      </c>
      <c r="J72" s="76">
        <v>3198</v>
      </c>
      <c r="K72" s="76">
        <v>3183</v>
      </c>
      <c r="L72" s="76">
        <v>3217</v>
      </c>
      <c r="M72" s="77">
        <v>3264</v>
      </c>
      <c r="N72" s="75">
        <f t="shared" si="2"/>
        <v>3215.4166666666665</v>
      </c>
    </row>
    <row r="73" spans="1:14" ht="12" customHeight="1">
      <c r="A73" s="74" t="str">
        <f>'Pregnant Women Participating'!A73</f>
        <v>Nebraska</v>
      </c>
      <c r="B73" s="75">
        <v>7566</v>
      </c>
      <c r="C73" s="76">
        <v>7486</v>
      </c>
      <c r="D73" s="76">
        <v>7572</v>
      </c>
      <c r="E73" s="76">
        <v>7566</v>
      </c>
      <c r="F73" s="76">
        <v>7248</v>
      </c>
      <c r="G73" s="76">
        <v>7342</v>
      </c>
      <c r="H73" s="76">
        <v>7372</v>
      </c>
      <c r="I73" s="76">
        <v>7315</v>
      </c>
      <c r="J73" s="76">
        <v>7464</v>
      </c>
      <c r="K73" s="76">
        <v>7340</v>
      </c>
      <c r="L73" s="76">
        <v>7423</v>
      </c>
      <c r="M73" s="77">
        <v>7301</v>
      </c>
      <c r="N73" s="75">
        <f t="shared" si="2"/>
        <v>7416.25</v>
      </c>
    </row>
    <row r="74" spans="1:14" ht="12" customHeight="1">
      <c r="A74" s="74" t="str">
        <f>'Pregnant Women Participating'!A74</f>
        <v>North Dakota</v>
      </c>
      <c r="B74" s="75">
        <v>2326</v>
      </c>
      <c r="C74" s="76">
        <v>2359</v>
      </c>
      <c r="D74" s="76">
        <v>2373</v>
      </c>
      <c r="E74" s="76">
        <v>2406</v>
      </c>
      <c r="F74" s="76">
        <v>2287</v>
      </c>
      <c r="G74" s="76">
        <v>2316</v>
      </c>
      <c r="H74" s="76">
        <v>2304</v>
      </c>
      <c r="I74" s="76">
        <v>2331</v>
      </c>
      <c r="J74" s="76">
        <v>2316</v>
      </c>
      <c r="K74" s="76">
        <v>2274</v>
      </c>
      <c r="L74" s="76">
        <v>2294</v>
      </c>
      <c r="M74" s="77">
        <v>2286</v>
      </c>
      <c r="N74" s="75">
        <f t="shared" si="2"/>
        <v>2322.6666666666665</v>
      </c>
    </row>
    <row r="75" spans="1:14" ht="12" customHeight="1">
      <c r="A75" s="74" t="str">
        <f>'Pregnant Women Participating'!A75</f>
        <v>South Dakota</v>
      </c>
      <c r="B75" s="75">
        <v>4035</v>
      </c>
      <c r="C75" s="76">
        <v>4018</v>
      </c>
      <c r="D75" s="76">
        <v>4051</v>
      </c>
      <c r="E75" s="76">
        <v>3950</v>
      </c>
      <c r="F75" s="76">
        <v>3904</v>
      </c>
      <c r="G75" s="76">
        <v>3939</v>
      </c>
      <c r="H75" s="76">
        <v>3859</v>
      </c>
      <c r="I75" s="76">
        <v>3844</v>
      </c>
      <c r="J75" s="76">
        <v>3855</v>
      </c>
      <c r="K75" s="76">
        <v>3813</v>
      </c>
      <c r="L75" s="76">
        <v>3736</v>
      </c>
      <c r="M75" s="77">
        <v>3703</v>
      </c>
      <c r="N75" s="75">
        <f t="shared" si="2"/>
        <v>3892.25</v>
      </c>
    </row>
    <row r="76" spans="1:14" ht="12" customHeight="1">
      <c r="A76" s="74" t="str">
        <f>'Pregnant Women Participating'!A76</f>
        <v>Utah</v>
      </c>
      <c r="B76" s="75">
        <v>10269</v>
      </c>
      <c r="C76" s="76">
        <v>10204</v>
      </c>
      <c r="D76" s="76">
        <v>10097</v>
      </c>
      <c r="E76" s="76">
        <v>10224</v>
      </c>
      <c r="F76" s="76">
        <v>10017</v>
      </c>
      <c r="G76" s="76">
        <v>9912</v>
      </c>
      <c r="H76" s="76">
        <v>9859</v>
      </c>
      <c r="I76" s="76">
        <v>9882</v>
      </c>
      <c r="J76" s="76">
        <v>9795</v>
      </c>
      <c r="K76" s="76">
        <v>9180</v>
      </c>
      <c r="L76" s="76">
        <v>9508</v>
      </c>
      <c r="M76" s="77">
        <v>10060</v>
      </c>
      <c r="N76" s="75">
        <f t="shared" si="2"/>
        <v>9917.25</v>
      </c>
    </row>
    <row r="77" spans="1:14" ht="12" customHeight="1">
      <c r="A77" s="74" t="str">
        <f>'Pregnant Women Participating'!A77</f>
        <v>Wyoming</v>
      </c>
      <c r="B77" s="75">
        <v>2256</v>
      </c>
      <c r="C77" s="76">
        <v>2298</v>
      </c>
      <c r="D77" s="76">
        <v>2191</v>
      </c>
      <c r="E77" s="76">
        <v>2203</v>
      </c>
      <c r="F77" s="76">
        <v>2178</v>
      </c>
      <c r="G77" s="76">
        <v>2198</v>
      </c>
      <c r="H77" s="76">
        <v>2137</v>
      </c>
      <c r="I77" s="76">
        <v>2138</v>
      </c>
      <c r="J77" s="76">
        <v>2152</v>
      </c>
      <c r="K77" s="76">
        <v>2107</v>
      </c>
      <c r="L77" s="76">
        <v>2106</v>
      </c>
      <c r="M77" s="77">
        <v>2113</v>
      </c>
      <c r="N77" s="75">
        <f t="shared" si="2"/>
        <v>2173.0833333333335</v>
      </c>
    </row>
    <row r="78" spans="1:14" ht="12" customHeight="1">
      <c r="A78" s="74" t="str">
        <f>'Pregnant Women Participating'!A78</f>
        <v>Ute Mountain Ute Tribe, CO</v>
      </c>
      <c r="B78" s="75">
        <v>33</v>
      </c>
      <c r="C78" s="76">
        <v>34</v>
      </c>
      <c r="D78" s="76">
        <v>36</v>
      </c>
      <c r="E78" s="76">
        <v>33</v>
      </c>
      <c r="F78" s="76">
        <v>35</v>
      </c>
      <c r="G78" s="76">
        <v>37</v>
      </c>
      <c r="H78" s="76">
        <v>36</v>
      </c>
      <c r="I78" s="76">
        <v>33</v>
      </c>
      <c r="J78" s="76">
        <v>34</v>
      </c>
      <c r="K78" s="76">
        <v>31</v>
      </c>
      <c r="L78" s="76">
        <v>33</v>
      </c>
      <c r="M78" s="77">
        <v>30</v>
      </c>
      <c r="N78" s="75">
        <f t="shared" si="2"/>
        <v>33.75</v>
      </c>
    </row>
    <row r="79" spans="1:14" ht="12" customHeight="1">
      <c r="A79" s="74" t="str">
        <f>'Pregnant Women Participating'!A79</f>
        <v>Omaha Sioux, NE</v>
      </c>
      <c r="B79" s="75">
        <v>74</v>
      </c>
      <c r="C79" s="76">
        <v>69</v>
      </c>
      <c r="D79" s="76">
        <v>79</v>
      </c>
      <c r="E79" s="76">
        <v>77</v>
      </c>
      <c r="F79" s="76">
        <v>72</v>
      </c>
      <c r="G79" s="76">
        <v>74</v>
      </c>
      <c r="H79" s="76">
        <v>74</v>
      </c>
      <c r="I79" s="76">
        <v>80</v>
      </c>
      <c r="J79" s="76">
        <v>74</v>
      </c>
      <c r="K79" s="76">
        <v>73</v>
      </c>
      <c r="L79" s="76">
        <v>71</v>
      </c>
      <c r="M79" s="77">
        <v>71</v>
      </c>
      <c r="N79" s="75">
        <f t="shared" si="2"/>
        <v>74</v>
      </c>
    </row>
    <row r="80" spans="1:14" ht="12" customHeight="1">
      <c r="A80" s="74" t="str">
        <f>'Pregnant Women Participating'!A80</f>
        <v>Santee Sioux, NE</v>
      </c>
      <c r="B80" s="75">
        <v>17</v>
      </c>
      <c r="C80" s="76">
        <v>18</v>
      </c>
      <c r="D80" s="76">
        <v>19</v>
      </c>
      <c r="E80" s="76">
        <v>21</v>
      </c>
      <c r="F80" s="76">
        <v>19</v>
      </c>
      <c r="G80" s="76">
        <v>22</v>
      </c>
      <c r="H80" s="76">
        <v>22</v>
      </c>
      <c r="I80" s="76">
        <v>23</v>
      </c>
      <c r="J80" s="76">
        <v>18</v>
      </c>
      <c r="K80" s="76">
        <v>21</v>
      </c>
      <c r="L80" s="76">
        <v>20</v>
      </c>
      <c r="M80" s="77">
        <v>19</v>
      </c>
      <c r="N80" s="75">
        <f t="shared" si="2"/>
        <v>19.916666666666668</v>
      </c>
    </row>
    <row r="81" spans="1:14" ht="12" customHeight="1">
      <c r="A81" s="74" t="str">
        <f>'Pregnant Women Participating'!A81</f>
        <v>Winnebago Tribe, NE</v>
      </c>
      <c r="B81" s="75">
        <v>44</v>
      </c>
      <c r="C81" s="76">
        <v>44</v>
      </c>
      <c r="D81" s="76">
        <v>39</v>
      </c>
      <c r="E81" s="76">
        <v>43</v>
      </c>
      <c r="F81" s="76">
        <v>41</v>
      </c>
      <c r="G81" s="76">
        <v>40</v>
      </c>
      <c r="H81" s="76">
        <v>38</v>
      </c>
      <c r="I81" s="76">
        <v>41</v>
      </c>
      <c r="J81" s="76">
        <v>41</v>
      </c>
      <c r="K81" s="76">
        <v>40</v>
      </c>
      <c r="L81" s="76">
        <v>42</v>
      </c>
      <c r="M81" s="77">
        <v>41</v>
      </c>
      <c r="N81" s="75">
        <f t="shared" si="2"/>
        <v>41.166666666666664</v>
      </c>
    </row>
    <row r="82" spans="1:14" ht="12" customHeight="1">
      <c r="A82" s="74" t="str">
        <f>'Pregnant Women Participating'!A82</f>
        <v>Standing Rock Sioux Tribe, ND</v>
      </c>
      <c r="B82" s="75">
        <v>128</v>
      </c>
      <c r="C82" s="76">
        <v>126</v>
      </c>
      <c r="D82" s="76">
        <v>133</v>
      </c>
      <c r="E82" s="76">
        <v>139</v>
      </c>
      <c r="F82" s="76">
        <v>142</v>
      </c>
      <c r="G82" s="76">
        <v>145</v>
      </c>
      <c r="H82" s="76">
        <v>146</v>
      </c>
      <c r="I82" s="76">
        <v>143</v>
      </c>
      <c r="J82" s="76">
        <v>146</v>
      </c>
      <c r="K82" s="76">
        <v>140</v>
      </c>
      <c r="L82" s="76">
        <v>139</v>
      </c>
      <c r="M82" s="77">
        <v>145</v>
      </c>
      <c r="N82" s="75">
        <f t="shared" si="2"/>
        <v>139.33333333333334</v>
      </c>
    </row>
    <row r="83" spans="1:14" ht="12" customHeight="1">
      <c r="A83" s="74" t="str">
        <f>'Pregnant Women Participating'!A83</f>
        <v>Three Affiliated Tribes, ND</v>
      </c>
      <c r="B83" s="75">
        <v>94</v>
      </c>
      <c r="C83" s="76">
        <v>94</v>
      </c>
      <c r="D83" s="76">
        <v>92</v>
      </c>
      <c r="E83" s="76">
        <v>87</v>
      </c>
      <c r="F83" s="76">
        <v>88</v>
      </c>
      <c r="G83" s="76">
        <v>89</v>
      </c>
      <c r="H83" s="76">
        <v>91</v>
      </c>
      <c r="I83" s="76">
        <v>92</v>
      </c>
      <c r="J83" s="76">
        <v>90</v>
      </c>
      <c r="K83" s="76">
        <v>83</v>
      </c>
      <c r="L83" s="76">
        <v>90</v>
      </c>
      <c r="M83" s="77">
        <v>96</v>
      </c>
      <c r="N83" s="75">
        <f t="shared" si="2"/>
        <v>90.5</v>
      </c>
    </row>
    <row r="84" spans="1:14" ht="12" customHeight="1">
      <c r="A84" s="74" t="str">
        <f>'Pregnant Women Participating'!A84</f>
        <v>Cheyenne River Sioux, SD</v>
      </c>
      <c r="B84" s="75">
        <v>147</v>
      </c>
      <c r="C84" s="76">
        <v>134</v>
      </c>
      <c r="D84" s="76">
        <v>128</v>
      </c>
      <c r="E84" s="76">
        <v>122</v>
      </c>
      <c r="F84" s="76">
        <v>113</v>
      </c>
      <c r="G84" s="76">
        <v>115</v>
      </c>
      <c r="H84" s="76">
        <v>116</v>
      </c>
      <c r="I84" s="76">
        <v>107</v>
      </c>
      <c r="J84" s="76">
        <v>103</v>
      </c>
      <c r="K84" s="76">
        <v>98</v>
      </c>
      <c r="L84" s="76">
        <v>105</v>
      </c>
      <c r="M84" s="77">
        <v>100</v>
      </c>
      <c r="N84" s="75">
        <f t="shared" si="2"/>
        <v>115.66666666666667</v>
      </c>
    </row>
    <row r="85" spans="1:14" ht="12" customHeight="1">
      <c r="A85" s="74" t="str">
        <f>'Pregnant Women Participating'!A85</f>
        <v>Rosebud Sioux, SD</v>
      </c>
      <c r="B85" s="75">
        <v>211</v>
      </c>
      <c r="C85" s="76">
        <v>211</v>
      </c>
      <c r="D85" s="76">
        <v>211</v>
      </c>
      <c r="E85" s="76">
        <v>204</v>
      </c>
      <c r="F85" s="76">
        <v>205</v>
      </c>
      <c r="G85" s="76">
        <v>214</v>
      </c>
      <c r="H85" s="76">
        <v>205</v>
      </c>
      <c r="I85" s="76">
        <v>222</v>
      </c>
      <c r="J85" s="76">
        <v>226</v>
      </c>
      <c r="K85" s="76">
        <v>223</v>
      </c>
      <c r="L85" s="76">
        <v>223</v>
      </c>
      <c r="M85" s="77">
        <v>228</v>
      </c>
      <c r="N85" s="75">
        <f t="shared" si="2"/>
        <v>215.25</v>
      </c>
    </row>
    <row r="86" spans="1:14" ht="12" customHeight="1">
      <c r="A86" s="74" t="str">
        <f>'Pregnant Women Participating'!A86</f>
        <v>Northern Arapahoe, WY</v>
      </c>
      <c r="B86" s="75">
        <v>112</v>
      </c>
      <c r="C86" s="76">
        <v>106</v>
      </c>
      <c r="D86" s="76">
        <v>102</v>
      </c>
      <c r="E86" s="76">
        <v>114</v>
      </c>
      <c r="F86" s="76">
        <v>92</v>
      </c>
      <c r="G86" s="76">
        <v>93</v>
      </c>
      <c r="H86" s="76">
        <v>97</v>
      </c>
      <c r="I86" s="76">
        <v>98</v>
      </c>
      <c r="J86" s="76">
        <v>102</v>
      </c>
      <c r="K86" s="76">
        <v>93</v>
      </c>
      <c r="L86" s="76">
        <v>89</v>
      </c>
      <c r="M86" s="77">
        <v>87</v>
      </c>
      <c r="N86" s="75">
        <f t="shared" si="2"/>
        <v>98.75</v>
      </c>
    </row>
    <row r="87" spans="1:14" ht="12" customHeight="1">
      <c r="A87" s="74" t="str">
        <f>'Pregnant Women Participating'!A87</f>
        <v>Shoshone Tribe, WY</v>
      </c>
      <c r="B87" s="75">
        <v>41</v>
      </c>
      <c r="C87" s="76">
        <v>44</v>
      </c>
      <c r="D87" s="76">
        <v>45</v>
      </c>
      <c r="E87" s="76">
        <v>44</v>
      </c>
      <c r="F87" s="76">
        <v>45</v>
      </c>
      <c r="G87" s="76">
        <v>47</v>
      </c>
      <c r="H87" s="76">
        <v>58</v>
      </c>
      <c r="I87" s="76">
        <v>59</v>
      </c>
      <c r="J87" s="76">
        <v>58</v>
      </c>
      <c r="K87" s="76">
        <v>55</v>
      </c>
      <c r="L87" s="76">
        <v>56</v>
      </c>
      <c r="M87" s="77">
        <v>56</v>
      </c>
      <c r="N87" s="75">
        <f t="shared" si="2"/>
        <v>50.666666666666664</v>
      </c>
    </row>
    <row r="88" spans="1:14" s="84" customFormat="1" ht="24.75" customHeight="1">
      <c r="A88" s="79" t="str">
        <f>'Pregnant Women Participating'!A88</f>
        <v>Mountain Plains</v>
      </c>
      <c r="B88" s="80">
        <v>107528</v>
      </c>
      <c r="C88" s="81">
        <v>107061</v>
      </c>
      <c r="D88" s="81">
        <v>106939</v>
      </c>
      <c r="E88" s="81">
        <v>106977</v>
      </c>
      <c r="F88" s="81">
        <v>103881</v>
      </c>
      <c r="G88" s="81">
        <v>105335</v>
      </c>
      <c r="H88" s="81">
        <v>104429</v>
      </c>
      <c r="I88" s="81">
        <v>104070</v>
      </c>
      <c r="J88" s="81">
        <v>104165</v>
      </c>
      <c r="K88" s="81">
        <v>102627</v>
      </c>
      <c r="L88" s="81">
        <v>104650</v>
      </c>
      <c r="M88" s="82">
        <v>104991</v>
      </c>
      <c r="N88" s="80">
        <f t="shared" si="2"/>
        <v>105221.08333333333</v>
      </c>
    </row>
    <row r="89" spans="1:14" ht="12" customHeight="1">
      <c r="A89" s="85" t="str">
        <f>'Pregnant Women Participating'!A89</f>
        <v>Alaska</v>
      </c>
      <c r="B89" s="75">
        <v>3800</v>
      </c>
      <c r="C89" s="76">
        <v>3659</v>
      </c>
      <c r="D89" s="76">
        <v>3642</v>
      </c>
      <c r="E89" s="76">
        <v>3695</v>
      </c>
      <c r="F89" s="76">
        <v>3655</v>
      </c>
      <c r="G89" s="76">
        <v>3713</v>
      </c>
      <c r="H89" s="76">
        <v>3690</v>
      </c>
      <c r="I89" s="76">
        <v>3684</v>
      </c>
      <c r="J89" s="76">
        <v>3728</v>
      </c>
      <c r="K89" s="76">
        <v>3688</v>
      </c>
      <c r="L89" s="76">
        <v>3747</v>
      </c>
      <c r="M89" s="77">
        <v>3763</v>
      </c>
      <c r="N89" s="75">
        <f t="shared" si="2"/>
        <v>3705.3333333333335</v>
      </c>
    </row>
    <row r="90" spans="1:14" ht="12" customHeight="1">
      <c r="A90" s="85" t="str">
        <f>'Pregnant Women Participating'!A90</f>
        <v>American Samoa</v>
      </c>
      <c r="B90" s="75">
        <v>338</v>
      </c>
      <c r="C90" s="76">
        <v>355</v>
      </c>
      <c r="D90" s="76">
        <v>349</v>
      </c>
      <c r="E90" s="76">
        <v>345</v>
      </c>
      <c r="F90" s="76">
        <v>332</v>
      </c>
      <c r="G90" s="76">
        <v>329</v>
      </c>
      <c r="H90" s="76">
        <v>334</v>
      </c>
      <c r="I90" s="76">
        <v>338</v>
      </c>
      <c r="J90" s="76">
        <v>335</v>
      </c>
      <c r="K90" s="76">
        <v>310</v>
      </c>
      <c r="L90" s="76">
        <v>331</v>
      </c>
      <c r="M90" s="77">
        <v>339</v>
      </c>
      <c r="N90" s="75">
        <f t="shared" si="2"/>
        <v>336.25</v>
      </c>
    </row>
    <row r="91" spans="1:14" ht="12" customHeight="1">
      <c r="A91" s="85" t="str">
        <f>'Pregnant Women Participating'!A91</f>
        <v>Arizona</v>
      </c>
      <c r="B91" s="75">
        <v>31462</v>
      </c>
      <c r="C91" s="76">
        <v>31056</v>
      </c>
      <c r="D91" s="76">
        <v>30754</v>
      </c>
      <c r="E91" s="76">
        <v>30772</v>
      </c>
      <c r="F91" s="76">
        <v>30031</v>
      </c>
      <c r="G91" s="76">
        <v>30430</v>
      </c>
      <c r="H91" s="76">
        <v>30415</v>
      </c>
      <c r="I91" s="76">
        <v>30486</v>
      </c>
      <c r="J91" s="76">
        <v>30378</v>
      </c>
      <c r="K91" s="76">
        <v>30121</v>
      </c>
      <c r="L91" s="76">
        <v>30180</v>
      </c>
      <c r="M91" s="77">
        <v>29712</v>
      </c>
      <c r="N91" s="75">
        <f t="shared" si="2"/>
        <v>30483.083333333332</v>
      </c>
    </row>
    <row r="92" spans="1:14" ht="12" customHeight="1">
      <c r="A92" s="85" t="str">
        <f>'Pregnant Women Participating'!A92</f>
        <v>California</v>
      </c>
      <c r="B92" s="75">
        <v>186074</v>
      </c>
      <c r="C92" s="76">
        <v>184495</v>
      </c>
      <c r="D92" s="76">
        <v>184055</v>
      </c>
      <c r="E92" s="76">
        <v>184603</v>
      </c>
      <c r="F92" s="76">
        <v>180990</v>
      </c>
      <c r="G92" s="76">
        <v>184054</v>
      </c>
      <c r="H92" s="76">
        <v>182964</v>
      </c>
      <c r="I92" s="76">
        <v>183705</v>
      </c>
      <c r="J92" s="76">
        <v>185026</v>
      </c>
      <c r="K92" s="76">
        <v>184287</v>
      </c>
      <c r="L92" s="76">
        <v>185518</v>
      </c>
      <c r="M92" s="77">
        <v>183958</v>
      </c>
      <c r="N92" s="75">
        <f t="shared" si="2"/>
        <v>184144.08333333334</v>
      </c>
    </row>
    <row r="93" spans="1:14" ht="12" customHeight="1">
      <c r="A93" s="85" t="str">
        <f>'Pregnant Women Participating'!A93</f>
        <v>Guam</v>
      </c>
      <c r="B93" s="75">
        <v>1357</v>
      </c>
      <c r="C93" s="76">
        <v>1319</v>
      </c>
      <c r="D93" s="76">
        <v>1265</v>
      </c>
      <c r="E93" s="76">
        <v>1236</v>
      </c>
      <c r="F93" s="76">
        <v>1216</v>
      </c>
      <c r="G93" s="76">
        <v>1211</v>
      </c>
      <c r="H93" s="76">
        <v>1196</v>
      </c>
      <c r="I93" s="76">
        <v>1242</v>
      </c>
      <c r="J93" s="76">
        <v>1217</v>
      </c>
      <c r="K93" s="76">
        <v>1237</v>
      </c>
      <c r="L93" s="76">
        <v>1260</v>
      </c>
      <c r="M93" s="77">
        <v>1253</v>
      </c>
      <c r="N93" s="75">
        <f t="shared" si="2"/>
        <v>1250.75</v>
      </c>
    </row>
    <row r="94" spans="1:14" ht="12" customHeight="1">
      <c r="A94" s="85" t="str">
        <f>'Pregnant Women Participating'!A94</f>
        <v>Hawaii</v>
      </c>
      <c r="B94" s="75">
        <v>5940</v>
      </c>
      <c r="C94" s="76">
        <v>5961</v>
      </c>
      <c r="D94" s="76">
        <v>5869</v>
      </c>
      <c r="E94" s="76">
        <v>5940</v>
      </c>
      <c r="F94" s="76">
        <v>5798</v>
      </c>
      <c r="G94" s="76">
        <v>5859</v>
      </c>
      <c r="H94" s="76">
        <v>5880</v>
      </c>
      <c r="I94" s="76">
        <v>5899</v>
      </c>
      <c r="J94" s="76">
        <v>5947</v>
      </c>
      <c r="K94" s="76">
        <v>5836</v>
      </c>
      <c r="L94" s="76">
        <v>5934</v>
      </c>
      <c r="M94" s="77">
        <v>5896</v>
      </c>
      <c r="N94" s="75">
        <f t="shared" si="2"/>
        <v>5896.583333333333</v>
      </c>
    </row>
    <row r="95" spans="1:14" ht="12" customHeight="1">
      <c r="A95" s="85" t="str">
        <f>'Pregnant Women Participating'!A95</f>
        <v>Idaho</v>
      </c>
      <c r="B95" s="75">
        <v>6227</v>
      </c>
      <c r="C95" s="76">
        <v>6066</v>
      </c>
      <c r="D95" s="76">
        <v>6182</v>
      </c>
      <c r="E95" s="76">
        <v>6151</v>
      </c>
      <c r="F95" s="76">
        <v>5965</v>
      </c>
      <c r="G95" s="76">
        <v>6127</v>
      </c>
      <c r="H95" s="76">
        <v>6043</v>
      </c>
      <c r="I95" s="76">
        <v>6044</v>
      </c>
      <c r="J95" s="76">
        <v>5863</v>
      </c>
      <c r="K95" s="76">
        <v>5903</v>
      </c>
      <c r="L95" s="76">
        <v>5884</v>
      </c>
      <c r="M95" s="77">
        <v>5784</v>
      </c>
      <c r="N95" s="75">
        <f t="shared" si="2"/>
        <v>6019.916666666667</v>
      </c>
    </row>
    <row r="96" spans="1:14" ht="12" customHeight="1">
      <c r="A96" s="85" t="str">
        <f>'Pregnant Women Participating'!A96</f>
        <v>Nevada</v>
      </c>
      <c r="B96" s="75">
        <v>12346</v>
      </c>
      <c r="C96" s="76">
        <v>12177</v>
      </c>
      <c r="D96" s="76">
        <v>12115</v>
      </c>
      <c r="E96" s="76">
        <v>12222</v>
      </c>
      <c r="F96" s="76">
        <v>12111</v>
      </c>
      <c r="G96" s="76">
        <v>12360</v>
      </c>
      <c r="H96" s="76">
        <v>12340</v>
      </c>
      <c r="I96" s="76">
        <v>12505</v>
      </c>
      <c r="J96" s="76">
        <v>12615</v>
      </c>
      <c r="K96" s="76">
        <v>12557</v>
      </c>
      <c r="L96" s="76">
        <v>12619</v>
      </c>
      <c r="M96" s="77">
        <v>12669</v>
      </c>
      <c r="N96" s="75">
        <f t="shared" si="2"/>
        <v>12386.333333333334</v>
      </c>
    </row>
    <row r="97" spans="1:14" ht="12" customHeight="1">
      <c r="A97" s="85" t="str">
        <f>'Pregnant Women Participating'!A97</f>
        <v>Oregon</v>
      </c>
      <c r="B97" s="75">
        <v>14750</v>
      </c>
      <c r="C97" s="76">
        <v>14682</v>
      </c>
      <c r="D97" s="76">
        <v>14754</v>
      </c>
      <c r="E97" s="76">
        <v>14842</v>
      </c>
      <c r="F97" s="76">
        <v>14614</v>
      </c>
      <c r="G97" s="76">
        <v>14953</v>
      </c>
      <c r="H97" s="76">
        <v>14848</v>
      </c>
      <c r="I97" s="76">
        <v>14891</v>
      </c>
      <c r="J97" s="76">
        <v>14949</v>
      </c>
      <c r="K97" s="76">
        <v>14785</v>
      </c>
      <c r="L97" s="76">
        <v>14984</v>
      </c>
      <c r="M97" s="77">
        <v>14858</v>
      </c>
      <c r="N97" s="75">
        <f t="shared" si="2"/>
        <v>14825.833333333334</v>
      </c>
    </row>
    <row r="98" spans="1:14" ht="12" customHeight="1">
      <c r="A98" s="85" t="str">
        <f>'Pregnant Women Participating'!A98</f>
        <v>Washington</v>
      </c>
      <c r="B98" s="75">
        <v>23746</v>
      </c>
      <c r="C98" s="76">
        <v>23654</v>
      </c>
      <c r="D98" s="76">
        <v>23775</v>
      </c>
      <c r="E98" s="76">
        <v>24062</v>
      </c>
      <c r="F98" s="76">
        <v>23473</v>
      </c>
      <c r="G98" s="76">
        <v>24116</v>
      </c>
      <c r="H98" s="76">
        <v>23988</v>
      </c>
      <c r="I98" s="76">
        <v>23880</v>
      </c>
      <c r="J98" s="76">
        <v>24159</v>
      </c>
      <c r="K98" s="76">
        <v>23779</v>
      </c>
      <c r="L98" s="76">
        <v>24097</v>
      </c>
      <c r="M98" s="77">
        <v>24056</v>
      </c>
      <c r="N98" s="75">
        <f t="shared" si="2"/>
        <v>23898.75</v>
      </c>
    </row>
    <row r="99" spans="1:14" ht="12" customHeight="1">
      <c r="A99" s="85" t="str">
        <f>'Pregnant Women Participating'!A99</f>
        <v>Northern Marianas</v>
      </c>
      <c r="B99" s="75">
        <v>525</v>
      </c>
      <c r="C99" s="76">
        <v>507</v>
      </c>
      <c r="D99" s="76">
        <v>501</v>
      </c>
      <c r="E99" s="76">
        <v>508</v>
      </c>
      <c r="F99" s="76">
        <v>485</v>
      </c>
      <c r="G99" s="76">
        <v>471</v>
      </c>
      <c r="H99" s="76">
        <v>480</v>
      </c>
      <c r="I99" s="76">
        <v>486</v>
      </c>
      <c r="J99" s="76">
        <v>472</v>
      </c>
      <c r="K99" s="76">
        <v>491</v>
      </c>
      <c r="L99" s="76">
        <v>499</v>
      </c>
      <c r="M99" s="77">
        <v>474</v>
      </c>
      <c r="N99" s="75">
        <f t="shared" si="2"/>
        <v>491.5833333333333</v>
      </c>
    </row>
    <row r="100" spans="1:14" ht="12" customHeight="1">
      <c r="A100" s="85" t="str">
        <f>'Pregnant Women Participating'!A100</f>
        <v>Inter-Tribal Council, AZ</v>
      </c>
      <c r="B100" s="75">
        <v>2031</v>
      </c>
      <c r="C100" s="76">
        <v>1985</v>
      </c>
      <c r="D100" s="76">
        <v>2003</v>
      </c>
      <c r="E100" s="76">
        <v>1988</v>
      </c>
      <c r="F100" s="76">
        <v>1885</v>
      </c>
      <c r="G100" s="76">
        <v>1974</v>
      </c>
      <c r="H100" s="76">
        <v>1923</v>
      </c>
      <c r="I100" s="76">
        <v>1887</v>
      </c>
      <c r="J100" s="76">
        <v>1894</v>
      </c>
      <c r="K100" s="76">
        <v>1862</v>
      </c>
      <c r="L100" s="76">
        <v>1888</v>
      </c>
      <c r="M100" s="77">
        <v>1863</v>
      </c>
      <c r="N100" s="75">
        <f t="shared" si="2"/>
        <v>1931.9166666666667</v>
      </c>
    </row>
    <row r="101" spans="1:14" ht="12" customHeight="1">
      <c r="A101" s="85" t="str">
        <f>'Pregnant Women Participating'!A101</f>
        <v>Navajo Nation, AZ</v>
      </c>
      <c r="B101" s="75">
        <v>1449</v>
      </c>
      <c r="C101" s="76">
        <v>1440</v>
      </c>
      <c r="D101" s="76">
        <v>1428</v>
      </c>
      <c r="E101" s="76">
        <v>1460</v>
      </c>
      <c r="F101" s="76">
        <v>1372</v>
      </c>
      <c r="G101" s="76">
        <v>1416</v>
      </c>
      <c r="H101" s="76">
        <v>1428</v>
      </c>
      <c r="I101" s="76">
        <v>1459</v>
      </c>
      <c r="J101" s="76">
        <v>1482</v>
      </c>
      <c r="K101" s="76">
        <v>1489</v>
      </c>
      <c r="L101" s="76">
        <v>1550</v>
      </c>
      <c r="M101" s="77">
        <v>1525</v>
      </c>
      <c r="N101" s="75">
        <f t="shared" si="2"/>
        <v>1458.1666666666667</v>
      </c>
    </row>
    <row r="102" spans="1:14" ht="12" customHeight="1">
      <c r="A102" s="85" t="str">
        <f>'Pregnant Women Participating'!A102</f>
        <v>Inter-Tribal Council, NV</v>
      </c>
      <c r="B102" s="75">
        <v>258</v>
      </c>
      <c r="C102" s="76">
        <v>267</v>
      </c>
      <c r="D102" s="76">
        <v>261</v>
      </c>
      <c r="E102" s="76">
        <v>291</v>
      </c>
      <c r="F102" s="76">
        <v>291</v>
      </c>
      <c r="G102" s="76">
        <v>285</v>
      </c>
      <c r="H102" s="76">
        <v>282</v>
      </c>
      <c r="I102" s="76">
        <v>272</v>
      </c>
      <c r="J102" s="76">
        <v>259</v>
      </c>
      <c r="K102" s="76">
        <v>258</v>
      </c>
      <c r="L102" s="76">
        <v>262</v>
      </c>
      <c r="M102" s="77">
        <v>255</v>
      </c>
      <c r="N102" s="75">
        <f>IF(SUM(B102:M102)&gt;0,AVERAGE(B102:M102),"0")</f>
        <v>270.0833333333333</v>
      </c>
    </row>
    <row r="103" spans="1:14" s="84" customFormat="1" ht="24.75" customHeight="1">
      <c r="A103" s="79" t="str">
        <f>'Pregnant Women Participating'!A103</f>
        <v>Western Region</v>
      </c>
      <c r="B103" s="80">
        <v>290303</v>
      </c>
      <c r="C103" s="81">
        <v>287623</v>
      </c>
      <c r="D103" s="81">
        <v>286953</v>
      </c>
      <c r="E103" s="81">
        <v>288115</v>
      </c>
      <c r="F103" s="81">
        <v>282218</v>
      </c>
      <c r="G103" s="81">
        <v>287298</v>
      </c>
      <c r="H103" s="81">
        <v>285811</v>
      </c>
      <c r="I103" s="81">
        <v>286778</v>
      </c>
      <c r="J103" s="81">
        <v>288324</v>
      </c>
      <c r="K103" s="81">
        <v>286603</v>
      </c>
      <c r="L103" s="81">
        <v>288753</v>
      </c>
      <c r="M103" s="82">
        <v>286405</v>
      </c>
      <c r="N103" s="80">
        <f>IF(SUM(B103:M103)&gt;0,AVERAGE(B103:M103),"0")</f>
        <v>287098.6666666667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1532175</v>
      </c>
      <c r="C104" s="88">
        <v>1521555</v>
      </c>
      <c r="D104" s="88">
        <v>1501819</v>
      </c>
      <c r="E104" s="88">
        <v>1522018</v>
      </c>
      <c r="F104" s="88">
        <v>1496806</v>
      </c>
      <c r="G104" s="88">
        <v>1517757</v>
      </c>
      <c r="H104" s="88">
        <v>1510860</v>
      </c>
      <c r="I104" s="88">
        <v>1514315</v>
      </c>
      <c r="J104" s="88">
        <v>1517307</v>
      </c>
      <c r="K104" s="88">
        <v>1484732</v>
      </c>
      <c r="L104" s="88">
        <v>1501107</v>
      </c>
      <c r="M104" s="89">
        <v>1496591</v>
      </c>
      <c r="N104" s="87">
        <f>IF(SUM(B104:M104)&gt;0,AVERAGE(B104:M104),"0")</f>
        <v>1509753.5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13982</v>
      </c>
      <c r="C6" s="16">
        <v>13780</v>
      </c>
      <c r="D6" s="16">
        <v>13681</v>
      </c>
      <c r="E6" s="16">
        <v>13576</v>
      </c>
      <c r="F6" s="16">
        <v>13336</v>
      </c>
      <c r="G6" s="16">
        <v>13882</v>
      </c>
      <c r="H6" s="16">
        <v>13699</v>
      </c>
      <c r="I6" s="16">
        <v>13837</v>
      </c>
      <c r="J6" s="16">
        <v>13994</v>
      </c>
      <c r="K6" s="16">
        <v>13964</v>
      </c>
      <c r="L6" s="16">
        <v>14176</v>
      </c>
      <c r="M6" s="51">
        <v>13954</v>
      </c>
      <c r="N6" s="18">
        <f aca="true" t="shared" si="0" ref="N6:N37">IF(SUM(B6:M6)&gt;0,AVERAGE(B6:M6)," ")</f>
        <v>13821.75</v>
      </c>
    </row>
    <row r="7" spans="1:14" ht="12" customHeight="1">
      <c r="A7" s="10" t="str">
        <f>'Pregnant Women Participating'!A7</f>
        <v>Maine</v>
      </c>
      <c r="B7" s="18">
        <v>5708</v>
      </c>
      <c r="C7" s="16">
        <v>5725</v>
      </c>
      <c r="D7" s="16">
        <v>5722</v>
      </c>
      <c r="E7" s="16">
        <v>5740</v>
      </c>
      <c r="F7" s="16">
        <v>5658</v>
      </c>
      <c r="G7" s="16">
        <v>5665</v>
      </c>
      <c r="H7" s="16">
        <v>5608</v>
      </c>
      <c r="I7" s="16">
        <v>5600</v>
      </c>
      <c r="J7" s="16">
        <v>5578</v>
      </c>
      <c r="K7" s="16">
        <v>5529</v>
      </c>
      <c r="L7" s="16">
        <v>5591</v>
      </c>
      <c r="M7" s="51">
        <v>5397</v>
      </c>
      <c r="N7" s="18">
        <f t="shared" si="0"/>
        <v>5626.75</v>
      </c>
    </row>
    <row r="8" spans="1:14" ht="12" customHeight="1">
      <c r="A8" s="10" t="str">
        <f>'Pregnant Women Participating'!A8</f>
        <v>Massachusetts</v>
      </c>
      <c r="B8" s="18">
        <v>26572</v>
      </c>
      <c r="C8" s="16">
        <v>26838</v>
      </c>
      <c r="D8" s="16">
        <v>26770</v>
      </c>
      <c r="E8" s="16">
        <v>26803</v>
      </c>
      <c r="F8" s="16">
        <v>26685</v>
      </c>
      <c r="G8" s="16">
        <v>27689</v>
      </c>
      <c r="H8" s="16">
        <v>27699</v>
      </c>
      <c r="I8" s="16">
        <v>27786</v>
      </c>
      <c r="J8" s="16">
        <v>27912</v>
      </c>
      <c r="K8" s="16">
        <v>27914</v>
      </c>
      <c r="L8" s="16">
        <v>28208</v>
      </c>
      <c r="M8" s="51">
        <v>28009</v>
      </c>
      <c r="N8" s="18">
        <f t="shared" si="0"/>
        <v>27407.083333333332</v>
      </c>
    </row>
    <row r="9" spans="1:14" ht="12" customHeight="1">
      <c r="A9" s="10" t="str">
        <f>'Pregnant Women Participating'!A9</f>
        <v>New Hampshire</v>
      </c>
      <c r="B9" s="18">
        <v>4406</v>
      </c>
      <c r="C9" s="16">
        <v>4365</v>
      </c>
      <c r="D9" s="16">
        <v>4421</v>
      </c>
      <c r="E9" s="16">
        <v>4421</v>
      </c>
      <c r="F9" s="16">
        <v>4255</v>
      </c>
      <c r="G9" s="16">
        <v>4462</v>
      </c>
      <c r="H9" s="16">
        <v>4388</v>
      </c>
      <c r="I9" s="16">
        <v>4382</v>
      </c>
      <c r="J9" s="16">
        <v>4357</v>
      </c>
      <c r="K9" s="16">
        <v>4277</v>
      </c>
      <c r="L9" s="16">
        <v>4298</v>
      </c>
      <c r="M9" s="51">
        <v>4230</v>
      </c>
      <c r="N9" s="18">
        <f t="shared" si="0"/>
        <v>4355.166666666667</v>
      </c>
    </row>
    <row r="10" spans="1:14" ht="12" customHeight="1">
      <c r="A10" s="10" t="str">
        <f>'Pregnant Women Participating'!A10</f>
        <v>New York</v>
      </c>
      <c r="B10" s="18">
        <v>121624</v>
      </c>
      <c r="C10" s="16">
        <v>122100</v>
      </c>
      <c r="D10" s="16">
        <v>120846</v>
      </c>
      <c r="E10" s="16">
        <v>121341</v>
      </c>
      <c r="F10" s="16">
        <v>120843</v>
      </c>
      <c r="G10" s="16">
        <v>121897</v>
      </c>
      <c r="H10" s="16">
        <v>121041</v>
      </c>
      <c r="I10" s="16">
        <v>121141</v>
      </c>
      <c r="J10" s="16">
        <v>121251</v>
      </c>
      <c r="K10" s="16">
        <v>120291</v>
      </c>
      <c r="L10" s="16">
        <v>121251</v>
      </c>
      <c r="M10" s="51">
        <v>121370</v>
      </c>
      <c r="N10" s="18">
        <f t="shared" si="0"/>
        <v>121249.66666666667</v>
      </c>
    </row>
    <row r="11" spans="1:14" ht="12" customHeight="1">
      <c r="A11" s="10" t="str">
        <f>'Pregnant Women Participating'!A11</f>
        <v>Rhode Island</v>
      </c>
      <c r="B11" s="18">
        <v>5632</v>
      </c>
      <c r="C11" s="16">
        <v>5623</v>
      </c>
      <c r="D11" s="16">
        <v>5471</v>
      </c>
      <c r="E11" s="16">
        <v>5466</v>
      </c>
      <c r="F11" s="16">
        <v>5421</v>
      </c>
      <c r="G11" s="16">
        <v>5479</v>
      </c>
      <c r="H11" s="16">
        <v>5515</v>
      </c>
      <c r="I11" s="16">
        <v>5499</v>
      </c>
      <c r="J11" s="16">
        <v>5501</v>
      </c>
      <c r="K11" s="16">
        <v>5470</v>
      </c>
      <c r="L11" s="16">
        <v>5463</v>
      </c>
      <c r="M11" s="51">
        <v>5475</v>
      </c>
      <c r="N11" s="18">
        <f t="shared" si="0"/>
        <v>5501.25</v>
      </c>
    </row>
    <row r="12" spans="1:14" ht="12" customHeight="1">
      <c r="A12" s="10" t="str">
        <f>'Pregnant Women Participating'!A12</f>
        <v>Vermont</v>
      </c>
      <c r="B12" s="18">
        <v>2946</v>
      </c>
      <c r="C12" s="16">
        <v>2991</v>
      </c>
      <c r="D12" s="16">
        <v>2933</v>
      </c>
      <c r="E12" s="16">
        <v>2886</v>
      </c>
      <c r="F12" s="16">
        <v>2902</v>
      </c>
      <c r="G12" s="16">
        <v>2873</v>
      </c>
      <c r="H12" s="16">
        <v>2832</v>
      </c>
      <c r="I12" s="16">
        <v>2810</v>
      </c>
      <c r="J12" s="16">
        <v>2849</v>
      </c>
      <c r="K12" s="16">
        <v>2784</v>
      </c>
      <c r="L12" s="16">
        <v>2797</v>
      </c>
      <c r="M12" s="51">
        <v>2797</v>
      </c>
      <c r="N12" s="18">
        <f t="shared" si="0"/>
        <v>2866.6666666666665</v>
      </c>
    </row>
    <row r="13" spans="1:14" ht="12" customHeight="1">
      <c r="A13" s="10" t="str">
        <f>'Pregnant Women Participating'!A13</f>
        <v>Indian Township, ME</v>
      </c>
      <c r="B13" s="18">
        <v>21</v>
      </c>
      <c r="C13" s="16">
        <v>19</v>
      </c>
      <c r="D13" s="16">
        <v>19</v>
      </c>
      <c r="E13" s="16">
        <v>18</v>
      </c>
      <c r="F13" s="16">
        <v>22</v>
      </c>
      <c r="G13" s="16">
        <v>23</v>
      </c>
      <c r="H13" s="16">
        <v>23</v>
      </c>
      <c r="I13" s="16">
        <v>26</v>
      </c>
      <c r="J13" s="16">
        <v>24</v>
      </c>
      <c r="K13" s="16">
        <v>17</v>
      </c>
      <c r="L13" s="16">
        <v>17</v>
      </c>
      <c r="M13" s="51">
        <v>17</v>
      </c>
      <c r="N13" s="18">
        <f t="shared" si="0"/>
        <v>20.5</v>
      </c>
    </row>
    <row r="14" spans="1:14" ht="12" customHeight="1">
      <c r="A14" s="10" t="str">
        <f>'Pregnant Women Participating'!A14</f>
        <v>Pleasant Point, ME</v>
      </c>
      <c r="B14" s="18">
        <v>14</v>
      </c>
      <c r="C14" s="16">
        <v>18</v>
      </c>
      <c r="D14" s="16">
        <v>18</v>
      </c>
      <c r="E14" s="16">
        <v>15</v>
      </c>
      <c r="F14" s="16">
        <v>15</v>
      </c>
      <c r="G14" s="16">
        <v>16</v>
      </c>
      <c r="H14" s="16">
        <v>11</v>
      </c>
      <c r="I14" s="16">
        <v>9</v>
      </c>
      <c r="J14" s="16">
        <v>8</v>
      </c>
      <c r="K14" s="16">
        <v>14</v>
      </c>
      <c r="L14" s="16">
        <v>11</v>
      </c>
      <c r="M14" s="51">
        <v>10</v>
      </c>
      <c r="N14" s="18">
        <f t="shared" si="0"/>
        <v>13.25</v>
      </c>
    </row>
    <row r="15" spans="1:14" ht="12" customHeight="1">
      <c r="A15" s="10" t="str">
        <f>'Pregnant Women Participating'!A15</f>
        <v>Seneca Nation, NY</v>
      </c>
      <c r="B15" s="18">
        <v>27</v>
      </c>
      <c r="C15" s="16">
        <v>30</v>
      </c>
      <c r="D15" s="16">
        <v>33</v>
      </c>
      <c r="E15" s="16">
        <v>36</v>
      </c>
      <c r="F15" s="16">
        <v>38</v>
      </c>
      <c r="G15" s="16">
        <v>39</v>
      </c>
      <c r="H15" s="16">
        <v>34</v>
      </c>
      <c r="I15" s="16">
        <v>43</v>
      </c>
      <c r="J15" s="16">
        <v>43</v>
      </c>
      <c r="K15" s="16">
        <v>43</v>
      </c>
      <c r="L15" s="16">
        <v>45</v>
      </c>
      <c r="M15" s="51">
        <v>46</v>
      </c>
      <c r="N15" s="18">
        <f t="shared" si="0"/>
        <v>38.083333333333336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180932</v>
      </c>
      <c r="C16" s="20">
        <v>181489</v>
      </c>
      <c r="D16" s="20">
        <v>179914</v>
      </c>
      <c r="E16" s="20">
        <v>180302</v>
      </c>
      <c r="F16" s="20">
        <v>179175</v>
      </c>
      <c r="G16" s="20">
        <v>182025</v>
      </c>
      <c r="H16" s="20">
        <v>180850</v>
      </c>
      <c r="I16" s="20">
        <v>181133</v>
      </c>
      <c r="J16" s="20">
        <v>181517</v>
      </c>
      <c r="K16" s="20">
        <v>180303</v>
      </c>
      <c r="L16" s="20">
        <v>181857</v>
      </c>
      <c r="M16" s="50">
        <v>181305</v>
      </c>
      <c r="N16" s="21">
        <f t="shared" si="0"/>
        <v>180900.16666666666</v>
      </c>
    </row>
    <row r="17" spans="1:14" ht="12" customHeight="1">
      <c r="A17" s="10" t="str">
        <f>'Pregnant Women Participating'!A17</f>
        <v>Delaware</v>
      </c>
      <c r="B17" s="18">
        <v>5764</v>
      </c>
      <c r="C17" s="16">
        <v>5744</v>
      </c>
      <c r="D17" s="16">
        <v>5689</v>
      </c>
      <c r="E17" s="16">
        <v>5667</v>
      </c>
      <c r="F17" s="16">
        <v>5602</v>
      </c>
      <c r="G17" s="16">
        <v>5574</v>
      </c>
      <c r="H17" s="16">
        <v>5610</v>
      </c>
      <c r="I17" s="16">
        <v>5687</v>
      </c>
      <c r="J17" s="16">
        <v>5675</v>
      </c>
      <c r="K17" s="16">
        <v>5702</v>
      </c>
      <c r="L17" s="16">
        <v>5656</v>
      </c>
      <c r="M17" s="51">
        <v>5728</v>
      </c>
      <c r="N17" s="18">
        <f t="shared" si="0"/>
        <v>5674.833333333333</v>
      </c>
    </row>
    <row r="18" spans="1:14" ht="12" customHeight="1">
      <c r="A18" s="10" t="str">
        <f>'Pregnant Women Participating'!A18</f>
        <v>District of Columbia</v>
      </c>
      <c r="B18" s="18">
        <v>4781</v>
      </c>
      <c r="C18" s="16">
        <v>4811</v>
      </c>
      <c r="D18" s="16">
        <v>4803</v>
      </c>
      <c r="E18" s="16">
        <v>4782</v>
      </c>
      <c r="F18" s="16">
        <v>4692</v>
      </c>
      <c r="G18" s="16">
        <v>4759</v>
      </c>
      <c r="H18" s="16">
        <v>4686</v>
      </c>
      <c r="I18" s="16">
        <v>4702</v>
      </c>
      <c r="J18" s="16">
        <v>4723</v>
      </c>
      <c r="K18" s="16">
        <v>4723</v>
      </c>
      <c r="L18" s="16">
        <v>4806</v>
      </c>
      <c r="M18" s="51">
        <v>4831</v>
      </c>
      <c r="N18" s="18">
        <f t="shared" si="0"/>
        <v>4758.25</v>
      </c>
    </row>
    <row r="19" spans="1:14" ht="12" customHeight="1">
      <c r="A19" s="10" t="str">
        <f>'Pregnant Women Participating'!A19</f>
        <v>Maryland</v>
      </c>
      <c r="B19" s="18">
        <v>36215</v>
      </c>
      <c r="C19" s="16">
        <v>35771</v>
      </c>
      <c r="D19" s="16">
        <v>35803</v>
      </c>
      <c r="E19" s="16">
        <v>35569</v>
      </c>
      <c r="F19" s="16">
        <v>35338</v>
      </c>
      <c r="G19" s="16">
        <v>35814</v>
      </c>
      <c r="H19" s="16">
        <v>35633</v>
      </c>
      <c r="I19" s="16">
        <v>35650</v>
      </c>
      <c r="J19" s="16">
        <v>35926</v>
      </c>
      <c r="K19" s="16">
        <v>35826</v>
      </c>
      <c r="L19" s="16">
        <v>36130</v>
      </c>
      <c r="M19" s="51">
        <v>36109</v>
      </c>
      <c r="N19" s="18">
        <f t="shared" si="0"/>
        <v>35815.333333333336</v>
      </c>
    </row>
    <row r="20" spans="1:14" ht="12" customHeight="1">
      <c r="A20" s="10" t="str">
        <f>'Pregnant Women Participating'!A20</f>
        <v>New Jersey</v>
      </c>
      <c r="B20" s="18">
        <v>37825</v>
      </c>
      <c r="C20" s="16">
        <v>37463</v>
      </c>
      <c r="D20" s="16">
        <v>36831</v>
      </c>
      <c r="E20" s="16">
        <v>37059</v>
      </c>
      <c r="F20" s="16">
        <v>37135</v>
      </c>
      <c r="G20" s="16">
        <v>38162</v>
      </c>
      <c r="H20" s="16">
        <v>37625</v>
      </c>
      <c r="I20" s="16">
        <v>38042</v>
      </c>
      <c r="J20" s="16">
        <v>38143</v>
      </c>
      <c r="K20" s="16">
        <v>38084</v>
      </c>
      <c r="L20" s="16">
        <v>38431</v>
      </c>
      <c r="M20" s="51">
        <v>38413</v>
      </c>
      <c r="N20" s="18">
        <f t="shared" si="0"/>
        <v>37767.75</v>
      </c>
    </row>
    <row r="21" spans="1:14" ht="12" customHeight="1">
      <c r="A21" s="10" t="str">
        <f>'Pregnant Women Participating'!A21</f>
        <v>Pennsylvania</v>
      </c>
      <c r="B21" s="18">
        <v>63576</v>
      </c>
      <c r="C21" s="16">
        <v>63214</v>
      </c>
      <c r="D21" s="16">
        <v>62605</v>
      </c>
      <c r="E21" s="16">
        <v>62284</v>
      </c>
      <c r="F21" s="16">
        <v>61561</v>
      </c>
      <c r="G21" s="16">
        <v>60881</v>
      </c>
      <c r="H21" s="16">
        <v>62512</v>
      </c>
      <c r="I21" s="16">
        <v>62252</v>
      </c>
      <c r="J21" s="16">
        <v>62582</v>
      </c>
      <c r="K21" s="16">
        <v>62512</v>
      </c>
      <c r="L21" s="16">
        <v>63633</v>
      </c>
      <c r="M21" s="51">
        <v>63455</v>
      </c>
      <c r="N21" s="18">
        <f t="shared" si="0"/>
        <v>62588.916666666664</v>
      </c>
    </row>
    <row r="22" spans="1:14" ht="12" customHeight="1">
      <c r="A22" s="10" t="str">
        <f>'Pregnant Women Participating'!A22</f>
        <v>Puerto Rico</v>
      </c>
      <c r="B22" s="18">
        <v>40370</v>
      </c>
      <c r="C22" s="16">
        <v>40607</v>
      </c>
      <c r="D22" s="16">
        <v>40851</v>
      </c>
      <c r="E22" s="16">
        <v>40443</v>
      </c>
      <c r="F22" s="16">
        <v>40224</v>
      </c>
      <c r="G22" s="16">
        <v>40467</v>
      </c>
      <c r="H22" s="16">
        <v>40014</v>
      </c>
      <c r="I22" s="16">
        <v>39551</v>
      </c>
      <c r="J22" s="16">
        <v>39690</v>
      </c>
      <c r="K22" s="16">
        <v>39132</v>
      </c>
      <c r="L22" s="16">
        <v>39959</v>
      </c>
      <c r="M22" s="51">
        <v>40922</v>
      </c>
      <c r="N22" s="18">
        <f t="shared" si="0"/>
        <v>40185.833333333336</v>
      </c>
    </row>
    <row r="23" spans="1:14" ht="12" customHeight="1">
      <c r="A23" s="10" t="str">
        <f>'Pregnant Women Participating'!A23</f>
        <v>Virginia</v>
      </c>
      <c r="B23" s="18">
        <v>39166</v>
      </c>
      <c r="C23" s="16">
        <v>38675</v>
      </c>
      <c r="D23" s="16">
        <v>38137</v>
      </c>
      <c r="E23" s="16">
        <v>38260</v>
      </c>
      <c r="F23" s="16">
        <v>37749</v>
      </c>
      <c r="G23" s="16">
        <v>38298</v>
      </c>
      <c r="H23" s="16">
        <v>37868</v>
      </c>
      <c r="I23" s="16">
        <v>37717</v>
      </c>
      <c r="J23" s="16">
        <v>38212</v>
      </c>
      <c r="K23" s="16">
        <v>38129</v>
      </c>
      <c r="L23" s="16">
        <v>38486</v>
      </c>
      <c r="M23" s="51">
        <v>38881</v>
      </c>
      <c r="N23" s="18">
        <f t="shared" si="0"/>
        <v>38298.166666666664</v>
      </c>
    </row>
    <row r="24" spans="1:14" ht="12" customHeight="1">
      <c r="A24" s="10" t="str">
        <f>'Pregnant Women Participating'!A24</f>
        <v>Virgin Islands</v>
      </c>
      <c r="B24" s="18">
        <v>1206</v>
      </c>
      <c r="C24" s="16">
        <v>1181</v>
      </c>
      <c r="D24" s="16">
        <v>1175</v>
      </c>
      <c r="E24" s="16">
        <v>1144</v>
      </c>
      <c r="F24" s="16">
        <v>1134</v>
      </c>
      <c r="G24" s="16">
        <v>1136</v>
      </c>
      <c r="H24" s="16">
        <v>1146</v>
      </c>
      <c r="I24" s="16">
        <v>1140</v>
      </c>
      <c r="J24" s="16">
        <v>1116</v>
      </c>
      <c r="K24" s="16">
        <v>1122</v>
      </c>
      <c r="L24" s="16">
        <v>1128</v>
      </c>
      <c r="M24" s="51">
        <v>1144</v>
      </c>
      <c r="N24" s="18">
        <f t="shared" si="0"/>
        <v>1147.6666666666667</v>
      </c>
    </row>
    <row r="25" spans="1:14" ht="12" customHeight="1">
      <c r="A25" s="10" t="str">
        <f>'Pregnant Women Participating'!A25</f>
        <v>West Virginia</v>
      </c>
      <c r="B25" s="18">
        <v>11888</v>
      </c>
      <c r="C25" s="16">
        <v>11836</v>
      </c>
      <c r="D25" s="16">
        <v>11596</v>
      </c>
      <c r="E25" s="16">
        <v>11576</v>
      </c>
      <c r="F25" s="16">
        <v>11445</v>
      </c>
      <c r="G25" s="16">
        <v>11715</v>
      </c>
      <c r="H25" s="16">
        <v>11520</v>
      </c>
      <c r="I25" s="16">
        <v>11563</v>
      </c>
      <c r="J25" s="16">
        <v>11502</v>
      </c>
      <c r="K25" s="16">
        <v>11591</v>
      </c>
      <c r="L25" s="16">
        <v>11867</v>
      </c>
      <c r="M25" s="51">
        <v>11922</v>
      </c>
      <c r="N25" s="18">
        <f t="shared" si="0"/>
        <v>11668.416666666666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240791</v>
      </c>
      <c r="C26" s="20">
        <v>239302</v>
      </c>
      <c r="D26" s="20">
        <v>237490</v>
      </c>
      <c r="E26" s="20">
        <v>236784</v>
      </c>
      <c r="F26" s="20">
        <v>234880</v>
      </c>
      <c r="G26" s="20">
        <v>236806</v>
      </c>
      <c r="H26" s="20">
        <v>236614</v>
      </c>
      <c r="I26" s="20">
        <v>236304</v>
      </c>
      <c r="J26" s="20">
        <v>237569</v>
      </c>
      <c r="K26" s="20">
        <v>236821</v>
      </c>
      <c r="L26" s="20">
        <v>240096</v>
      </c>
      <c r="M26" s="50">
        <v>241405</v>
      </c>
      <c r="N26" s="21">
        <f t="shared" si="0"/>
        <v>237905.16666666666</v>
      </c>
    </row>
    <row r="27" spans="1:14" ht="12" customHeight="1">
      <c r="A27" s="10" t="str">
        <f>'Pregnant Women Participating'!A27</f>
        <v>Alabama</v>
      </c>
      <c r="B27" s="18">
        <v>36490</v>
      </c>
      <c r="C27" s="16">
        <v>36368</v>
      </c>
      <c r="D27" s="16">
        <v>36277</v>
      </c>
      <c r="E27" s="16">
        <v>36342</v>
      </c>
      <c r="F27" s="16">
        <v>35483</v>
      </c>
      <c r="G27" s="16">
        <v>36005</v>
      </c>
      <c r="H27" s="16">
        <v>35202</v>
      </c>
      <c r="I27" s="16">
        <v>35756</v>
      </c>
      <c r="J27" s="16">
        <v>36143</v>
      </c>
      <c r="K27" s="16">
        <v>36067</v>
      </c>
      <c r="L27" s="16">
        <v>36487</v>
      </c>
      <c r="M27" s="51">
        <v>36316</v>
      </c>
      <c r="N27" s="18">
        <f t="shared" si="0"/>
        <v>36078</v>
      </c>
    </row>
    <row r="28" spans="1:14" ht="12" customHeight="1">
      <c r="A28" s="10" t="str">
        <f>'Pregnant Women Participating'!A28</f>
        <v>Florida</v>
      </c>
      <c r="B28" s="18">
        <v>118363</v>
      </c>
      <c r="C28" s="16">
        <v>117172</v>
      </c>
      <c r="D28" s="16">
        <v>116453</v>
      </c>
      <c r="E28" s="16">
        <v>117081</v>
      </c>
      <c r="F28" s="16">
        <v>116153</v>
      </c>
      <c r="G28" s="16">
        <v>116387</v>
      </c>
      <c r="H28" s="16">
        <v>116689</v>
      </c>
      <c r="I28" s="16">
        <v>116725</v>
      </c>
      <c r="J28" s="16">
        <v>117652</v>
      </c>
      <c r="K28" s="16">
        <v>117629</v>
      </c>
      <c r="L28" s="16">
        <v>119584</v>
      </c>
      <c r="M28" s="51">
        <v>120137</v>
      </c>
      <c r="N28" s="18">
        <f t="shared" si="0"/>
        <v>117502.08333333333</v>
      </c>
    </row>
    <row r="29" spans="1:14" ht="12" customHeight="1">
      <c r="A29" s="10" t="str">
        <f>'Pregnant Women Participating'!A29</f>
        <v>Georgia</v>
      </c>
      <c r="B29" s="18">
        <v>73460</v>
      </c>
      <c r="C29" s="16">
        <v>72604</v>
      </c>
      <c r="D29" s="16">
        <v>68358</v>
      </c>
      <c r="E29" s="16">
        <v>71987</v>
      </c>
      <c r="F29" s="16">
        <v>71932</v>
      </c>
      <c r="G29" s="16">
        <v>72541</v>
      </c>
      <c r="H29" s="16">
        <v>72333</v>
      </c>
      <c r="I29" s="16">
        <v>72629</v>
      </c>
      <c r="J29" s="16">
        <v>72003</v>
      </c>
      <c r="K29" s="16">
        <v>43290</v>
      </c>
      <c r="L29" s="16">
        <v>18922</v>
      </c>
      <c r="M29" s="51">
        <v>1321</v>
      </c>
      <c r="N29" s="18">
        <f t="shared" si="0"/>
        <v>59281.666666666664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27970</v>
      </c>
      <c r="L30" s="16">
        <v>53276</v>
      </c>
      <c r="M30" s="51">
        <v>71053</v>
      </c>
      <c r="N30" s="18">
        <f t="shared" si="0"/>
        <v>50766.333333333336</v>
      </c>
    </row>
    <row r="31" spans="1:14" ht="12" customHeight="1">
      <c r="A31" s="10" t="str">
        <f>'Pregnant Women Participating'!A31</f>
        <v>Kentucky</v>
      </c>
      <c r="B31" s="18">
        <v>34282</v>
      </c>
      <c r="C31" s="16">
        <v>33883</v>
      </c>
      <c r="D31" s="16">
        <v>33029</v>
      </c>
      <c r="E31" s="16">
        <v>42639</v>
      </c>
      <c r="F31" s="16">
        <v>42934</v>
      </c>
      <c r="G31" s="16">
        <v>45347</v>
      </c>
      <c r="H31" s="16">
        <v>47295</v>
      </c>
      <c r="I31" s="16">
        <v>49894</v>
      </c>
      <c r="J31" s="16">
        <v>47609</v>
      </c>
      <c r="K31" s="16">
        <v>34422</v>
      </c>
      <c r="L31" s="16">
        <v>35959</v>
      </c>
      <c r="M31" s="51">
        <v>35316</v>
      </c>
      <c r="N31" s="18">
        <f t="shared" si="0"/>
        <v>40217.416666666664</v>
      </c>
    </row>
    <row r="32" spans="1:14" ht="12" customHeight="1">
      <c r="A32" s="10" t="str">
        <f>'Pregnant Women Participating'!A32</f>
        <v>Mississippi</v>
      </c>
      <c r="B32" s="18">
        <v>26552</v>
      </c>
      <c r="C32" s="16">
        <v>26542</v>
      </c>
      <c r="D32" s="16">
        <v>26187</v>
      </c>
      <c r="E32" s="16">
        <v>26428</v>
      </c>
      <c r="F32" s="16">
        <v>25929</v>
      </c>
      <c r="G32" s="16">
        <v>26475</v>
      </c>
      <c r="H32" s="16">
        <v>26215</v>
      </c>
      <c r="I32" s="16">
        <v>26210</v>
      </c>
      <c r="J32" s="16">
        <v>26319</v>
      </c>
      <c r="K32" s="16">
        <v>25969</v>
      </c>
      <c r="L32" s="16">
        <v>26058</v>
      </c>
      <c r="M32" s="51">
        <v>26078</v>
      </c>
      <c r="N32" s="18">
        <f t="shared" si="0"/>
        <v>26246.833333333332</v>
      </c>
    </row>
    <row r="33" spans="1:14" ht="12" customHeight="1">
      <c r="A33" s="10" t="str">
        <f>'Pregnant Women Participating'!A33</f>
        <v>North Carolina</v>
      </c>
      <c r="B33" s="18">
        <v>66405</v>
      </c>
      <c r="C33" s="16">
        <v>66269</v>
      </c>
      <c r="D33" s="16">
        <v>65489</v>
      </c>
      <c r="E33" s="16">
        <v>65654</v>
      </c>
      <c r="F33" s="16">
        <v>65073</v>
      </c>
      <c r="G33" s="16">
        <v>64809</v>
      </c>
      <c r="H33" s="16">
        <v>64164</v>
      </c>
      <c r="I33" s="16">
        <v>64343</v>
      </c>
      <c r="J33" s="16">
        <v>64623</v>
      </c>
      <c r="K33" s="16">
        <v>64827</v>
      </c>
      <c r="L33" s="16">
        <v>65205</v>
      </c>
      <c r="M33" s="51">
        <v>65323</v>
      </c>
      <c r="N33" s="18">
        <f t="shared" si="0"/>
        <v>65182</v>
      </c>
    </row>
    <row r="34" spans="1:14" ht="12" customHeight="1">
      <c r="A34" s="10" t="str">
        <f>'Pregnant Women Participating'!A34</f>
        <v>South Carolina</v>
      </c>
      <c r="B34" s="18">
        <v>35890</v>
      </c>
      <c r="C34" s="16">
        <v>35799</v>
      </c>
      <c r="D34" s="16">
        <v>35438</v>
      </c>
      <c r="E34" s="16">
        <v>35177</v>
      </c>
      <c r="F34" s="16">
        <v>34805</v>
      </c>
      <c r="G34" s="16">
        <v>35167</v>
      </c>
      <c r="H34" s="16">
        <v>34951</v>
      </c>
      <c r="I34" s="16">
        <v>34816</v>
      </c>
      <c r="J34" s="16">
        <v>34966</v>
      </c>
      <c r="K34" s="16">
        <v>34999</v>
      </c>
      <c r="L34" s="16">
        <v>35570</v>
      </c>
      <c r="M34" s="51">
        <v>35268</v>
      </c>
      <c r="N34" s="18">
        <f t="shared" si="0"/>
        <v>35237.166666666664</v>
      </c>
    </row>
    <row r="35" spans="1:14" ht="12" customHeight="1">
      <c r="A35" s="10" t="str">
        <f>'Pregnant Women Participating'!A35</f>
        <v>Tennessee</v>
      </c>
      <c r="B35" s="18">
        <v>44206</v>
      </c>
      <c r="C35" s="16">
        <v>43701</v>
      </c>
      <c r="D35" s="16">
        <v>43016</v>
      </c>
      <c r="E35" s="16">
        <v>42813</v>
      </c>
      <c r="F35" s="16">
        <v>42560</v>
      </c>
      <c r="G35" s="16">
        <v>43110</v>
      </c>
      <c r="H35" s="16">
        <v>42750</v>
      </c>
      <c r="I35" s="16">
        <v>42770</v>
      </c>
      <c r="J35" s="16">
        <v>42906</v>
      </c>
      <c r="K35" s="16">
        <v>42692</v>
      </c>
      <c r="L35" s="16">
        <v>43672</v>
      </c>
      <c r="M35" s="51">
        <v>43800</v>
      </c>
      <c r="N35" s="18">
        <f t="shared" si="0"/>
        <v>43166.333333333336</v>
      </c>
    </row>
    <row r="36" spans="1:14" ht="12" customHeight="1">
      <c r="A36" s="10" t="str">
        <f>'Pregnant Women Participating'!A36</f>
        <v>Choctaw Indians, MS</v>
      </c>
      <c r="B36" s="18">
        <v>235</v>
      </c>
      <c r="C36" s="16">
        <v>231</v>
      </c>
      <c r="D36" s="16">
        <v>231</v>
      </c>
      <c r="E36" s="16">
        <v>224</v>
      </c>
      <c r="F36" s="16">
        <v>218</v>
      </c>
      <c r="G36" s="16">
        <v>223</v>
      </c>
      <c r="H36" s="16">
        <v>217</v>
      </c>
      <c r="I36" s="16">
        <v>220</v>
      </c>
      <c r="J36" s="16">
        <v>211</v>
      </c>
      <c r="K36" s="16">
        <v>218</v>
      </c>
      <c r="L36" s="16">
        <v>218</v>
      </c>
      <c r="M36" s="51">
        <v>223</v>
      </c>
      <c r="N36" s="18">
        <f t="shared" si="0"/>
        <v>222.41666666666666</v>
      </c>
    </row>
    <row r="37" spans="1:14" ht="12" customHeight="1">
      <c r="A37" s="10" t="str">
        <f>'Pregnant Women Participating'!A37</f>
        <v>Eastern Cherokee, NC</v>
      </c>
      <c r="B37" s="18">
        <v>144</v>
      </c>
      <c r="C37" s="16">
        <v>142</v>
      </c>
      <c r="D37" s="16">
        <v>136</v>
      </c>
      <c r="E37" s="16">
        <v>145</v>
      </c>
      <c r="F37" s="16">
        <v>143</v>
      </c>
      <c r="G37" s="16">
        <v>143</v>
      </c>
      <c r="H37" s="16">
        <v>134</v>
      </c>
      <c r="I37" s="16">
        <v>129</v>
      </c>
      <c r="J37" s="16">
        <v>118</v>
      </c>
      <c r="K37" s="16">
        <v>122</v>
      </c>
      <c r="L37" s="16">
        <v>124</v>
      </c>
      <c r="M37" s="51">
        <v>123</v>
      </c>
      <c r="N37" s="18">
        <f t="shared" si="0"/>
        <v>133.58333333333334</v>
      </c>
    </row>
    <row r="38" spans="1:14" s="23" customFormat="1" ht="24.75" customHeight="1">
      <c r="A38" s="19" t="str">
        <f>'Pregnant Women Participating'!A38</f>
        <v>Southeast Region</v>
      </c>
      <c r="B38" s="21">
        <v>436027</v>
      </c>
      <c r="C38" s="20">
        <v>432711</v>
      </c>
      <c r="D38" s="20">
        <v>424614</v>
      </c>
      <c r="E38" s="20">
        <v>438490</v>
      </c>
      <c r="F38" s="20">
        <v>435230</v>
      </c>
      <c r="G38" s="20">
        <v>440207</v>
      </c>
      <c r="H38" s="20">
        <v>439950</v>
      </c>
      <c r="I38" s="20">
        <v>443492</v>
      </c>
      <c r="J38" s="20">
        <v>442550</v>
      </c>
      <c r="K38" s="20">
        <v>428205</v>
      </c>
      <c r="L38" s="20">
        <v>435075</v>
      </c>
      <c r="M38" s="50">
        <v>434958</v>
      </c>
      <c r="N38" s="21">
        <f aca="true" t="shared" si="1" ref="N38:N69">IF(SUM(B38:M38)&gt;0,AVERAGE(B38:M38)," ")</f>
        <v>435959.0833333333</v>
      </c>
    </row>
    <row r="39" spans="1:14" ht="12" customHeight="1">
      <c r="A39" s="10" t="str">
        <f>'Pregnant Women Participating'!A39</f>
        <v>Illinois</v>
      </c>
      <c r="B39" s="18">
        <v>80966</v>
      </c>
      <c r="C39" s="16">
        <v>80597</v>
      </c>
      <c r="D39" s="16">
        <v>78341</v>
      </c>
      <c r="E39" s="16">
        <v>79981</v>
      </c>
      <c r="F39" s="16">
        <v>78463</v>
      </c>
      <c r="G39" s="16">
        <v>79481</v>
      </c>
      <c r="H39" s="16">
        <v>78736</v>
      </c>
      <c r="I39" s="16">
        <v>78503</v>
      </c>
      <c r="J39" s="16">
        <v>78187</v>
      </c>
      <c r="K39" s="16">
        <v>77894</v>
      </c>
      <c r="L39" s="16">
        <v>78638</v>
      </c>
      <c r="M39" s="51">
        <v>78202</v>
      </c>
      <c r="N39" s="18">
        <f t="shared" si="1"/>
        <v>78999.08333333333</v>
      </c>
    </row>
    <row r="40" spans="1:14" ht="12" customHeight="1">
      <c r="A40" s="10" t="str">
        <f>'Pregnant Women Participating'!A40</f>
        <v>Indiana</v>
      </c>
      <c r="B40" s="18">
        <v>43142</v>
      </c>
      <c r="C40" s="16">
        <v>42939</v>
      </c>
      <c r="D40" s="16">
        <v>42528</v>
      </c>
      <c r="E40" s="16">
        <v>42626</v>
      </c>
      <c r="F40" s="16">
        <v>41775</v>
      </c>
      <c r="G40" s="16">
        <v>42298</v>
      </c>
      <c r="H40" s="16">
        <v>41854</v>
      </c>
      <c r="I40" s="16">
        <v>41941</v>
      </c>
      <c r="J40" s="16">
        <v>42117</v>
      </c>
      <c r="K40" s="16">
        <v>41643</v>
      </c>
      <c r="L40" s="16">
        <v>42181</v>
      </c>
      <c r="M40" s="51">
        <v>41987</v>
      </c>
      <c r="N40" s="18">
        <f t="shared" si="1"/>
        <v>42252.583333333336</v>
      </c>
    </row>
    <row r="41" spans="1:14" ht="12" customHeight="1">
      <c r="A41" s="10" t="str">
        <f>'Pregnant Women Participating'!A41</f>
        <v>Michigan</v>
      </c>
      <c r="B41" s="18">
        <v>64393</v>
      </c>
      <c r="C41" s="16">
        <v>63546</v>
      </c>
      <c r="D41" s="16">
        <v>62800</v>
      </c>
      <c r="E41" s="16">
        <v>62953</v>
      </c>
      <c r="F41" s="16">
        <v>62387</v>
      </c>
      <c r="G41" s="16">
        <v>63273</v>
      </c>
      <c r="H41" s="16">
        <v>62853</v>
      </c>
      <c r="I41" s="16">
        <v>63395</v>
      </c>
      <c r="J41" s="16">
        <v>63618</v>
      </c>
      <c r="K41" s="16">
        <v>64219</v>
      </c>
      <c r="L41" s="16">
        <v>64576</v>
      </c>
      <c r="M41" s="51">
        <v>64411</v>
      </c>
      <c r="N41" s="18">
        <f t="shared" si="1"/>
        <v>63535.333333333336</v>
      </c>
    </row>
    <row r="42" spans="1:14" ht="12" customHeight="1">
      <c r="A42" s="10" t="str">
        <f>'Pregnant Women Participating'!A42</f>
        <v>Minnesota</v>
      </c>
      <c r="B42" s="18">
        <v>29770</v>
      </c>
      <c r="C42" s="16">
        <v>29695</v>
      </c>
      <c r="D42" s="16">
        <v>29363</v>
      </c>
      <c r="E42" s="16">
        <v>29267</v>
      </c>
      <c r="F42" s="16">
        <v>29200</v>
      </c>
      <c r="G42" s="16">
        <v>28819</v>
      </c>
      <c r="H42" s="16">
        <v>28255</v>
      </c>
      <c r="I42" s="16">
        <v>28001</v>
      </c>
      <c r="J42" s="16">
        <v>28098</v>
      </c>
      <c r="K42" s="16">
        <v>27988</v>
      </c>
      <c r="L42" s="16">
        <v>28261</v>
      </c>
      <c r="M42" s="51">
        <v>28298</v>
      </c>
      <c r="N42" s="18">
        <f t="shared" si="1"/>
        <v>28751.25</v>
      </c>
    </row>
    <row r="43" spans="1:14" ht="12" customHeight="1">
      <c r="A43" s="10" t="str">
        <f>'Pregnant Women Participating'!A43</f>
        <v>Ohio</v>
      </c>
      <c r="B43" s="18">
        <v>71523</v>
      </c>
      <c r="C43" s="16">
        <v>71160</v>
      </c>
      <c r="D43" s="16">
        <v>70361</v>
      </c>
      <c r="E43" s="16">
        <v>70042</v>
      </c>
      <c r="F43" s="16">
        <v>68699</v>
      </c>
      <c r="G43" s="16">
        <v>69422</v>
      </c>
      <c r="H43" s="16">
        <v>69106</v>
      </c>
      <c r="I43" s="16">
        <v>69130</v>
      </c>
      <c r="J43" s="16">
        <v>69702</v>
      </c>
      <c r="K43" s="16">
        <v>69305</v>
      </c>
      <c r="L43" s="16">
        <v>70481</v>
      </c>
      <c r="M43" s="51">
        <v>70230</v>
      </c>
      <c r="N43" s="18">
        <f t="shared" si="1"/>
        <v>69930.08333333333</v>
      </c>
    </row>
    <row r="44" spans="1:14" ht="12" customHeight="1">
      <c r="A44" s="10" t="str">
        <f>'Pregnant Women Participating'!A44</f>
        <v>Wisconsin</v>
      </c>
      <c r="B44" s="18">
        <v>28758</v>
      </c>
      <c r="C44" s="16">
        <v>28652</v>
      </c>
      <c r="D44" s="16">
        <v>28455</v>
      </c>
      <c r="E44" s="16">
        <v>28432</v>
      </c>
      <c r="F44" s="16">
        <v>27927</v>
      </c>
      <c r="G44" s="16">
        <v>28206</v>
      </c>
      <c r="H44" s="16">
        <v>27907</v>
      </c>
      <c r="I44" s="16">
        <v>27829</v>
      </c>
      <c r="J44" s="16">
        <v>27825</v>
      </c>
      <c r="K44" s="16">
        <v>27640</v>
      </c>
      <c r="L44" s="16">
        <v>28059</v>
      </c>
      <c r="M44" s="51">
        <v>27825</v>
      </c>
      <c r="N44" s="18">
        <f t="shared" si="1"/>
        <v>28126.25</v>
      </c>
    </row>
    <row r="45" spans="1:14" s="23" customFormat="1" ht="24.75" customHeight="1">
      <c r="A45" s="19" t="str">
        <f>'Pregnant Women Participating'!A45</f>
        <v>Midwest Region</v>
      </c>
      <c r="B45" s="21">
        <v>318552</v>
      </c>
      <c r="C45" s="20">
        <v>316589</v>
      </c>
      <c r="D45" s="20">
        <v>311848</v>
      </c>
      <c r="E45" s="20">
        <v>313301</v>
      </c>
      <c r="F45" s="20">
        <v>308451</v>
      </c>
      <c r="G45" s="20">
        <v>311499</v>
      </c>
      <c r="H45" s="20">
        <v>308711</v>
      </c>
      <c r="I45" s="20">
        <v>308799</v>
      </c>
      <c r="J45" s="20">
        <v>309547</v>
      </c>
      <c r="K45" s="20">
        <v>308689</v>
      </c>
      <c r="L45" s="20">
        <v>312196</v>
      </c>
      <c r="M45" s="50">
        <v>310953</v>
      </c>
      <c r="N45" s="21">
        <f t="shared" si="1"/>
        <v>311594.5833333333</v>
      </c>
    </row>
    <row r="46" spans="1:14" ht="12" customHeight="1">
      <c r="A46" s="10" t="str">
        <f>'Pregnant Women Participating'!A46</f>
        <v>Arkansas</v>
      </c>
      <c r="B46" s="18">
        <v>24354</v>
      </c>
      <c r="C46" s="16">
        <v>24272</v>
      </c>
      <c r="D46" s="16">
        <v>24258</v>
      </c>
      <c r="E46" s="16">
        <v>24406</v>
      </c>
      <c r="F46" s="16">
        <v>23330</v>
      </c>
      <c r="G46" s="16">
        <v>24628</v>
      </c>
      <c r="H46" s="16">
        <v>24455</v>
      </c>
      <c r="I46" s="16">
        <v>24333</v>
      </c>
      <c r="J46" s="16">
        <v>24633</v>
      </c>
      <c r="K46" s="16">
        <v>24517</v>
      </c>
      <c r="L46" s="16">
        <v>24853</v>
      </c>
      <c r="M46" s="51">
        <v>24868</v>
      </c>
      <c r="N46" s="18">
        <f t="shared" si="1"/>
        <v>24408.916666666668</v>
      </c>
    </row>
    <row r="47" spans="1:14" ht="12" customHeight="1">
      <c r="A47" s="10" t="str">
        <f>'Pregnant Women Participating'!A47</f>
        <v>Louisiana</v>
      </c>
      <c r="B47" s="18">
        <v>40472</v>
      </c>
      <c r="C47" s="16">
        <v>40024</v>
      </c>
      <c r="D47" s="16">
        <v>39627</v>
      </c>
      <c r="E47" s="16">
        <v>39606</v>
      </c>
      <c r="F47" s="16">
        <v>39448</v>
      </c>
      <c r="G47" s="16">
        <v>39789</v>
      </c>
      <c r="H47" s="16">
        <v>39400</v>
      </c>
      <c r="I47" s="16">
        <v>39679</v>
      </c>
      <c r="J47" s="16">
        <v>39737</v>
      </c>
      <c r="K47" s="16">
        <v>39397</v>
      </c>
      <c r="L47" s="16">
        <v>39929</v>
      </c>
      <c r="M47" s="51">
        <v>39545</v>
      </c>
      <c r="N47" s="18">
        <f t="shared" si="1"/>
        <v>39721.083333333336</v>
      </c>
    </row>
    <row r="48" spans="1:14" ht="12" customHeight="1">
      <c r="A48" s="10" t="str">
        <f>'Pregnant Women Participating'!A48</f>
        <v>New Mexico</v>
      </c>
      <c r="B48" s="18">
        <v>14624</v>
      </c>
      <c r="C48" s="16">
        <v>14577</v>
      </c>
      <c r="D48" s="16">
        <v>14584</v>
      </c>
      <c r="E48" s="16">
        <v>14419</v>
      </c>
      <c r="F48" s="16">
        <v>14175</v>
      </c>
      <c r="G48" s="16">
        <v>14264</v>
      </c>
      <c r="H48" s="16">
        <v>14150</v>
      </c>
      <c r="I48" s="16">
        <v>14364</v>
      </c>
      <c r="J48" s="16">
        <v>14313</v>
      </c>
      <c r="K48" s="16">
        <v>14130</v>
      </c>
      <c r="L48" s="16">
        <v>14383</v>
      </c>
      <c r="M48" s="51">
        <v>14363</v>
      </c>
      <c r="N48" s="18">
        <f t="shared" si="1"/>
        <v>14362.166666666666</v>
      </c>
    </row>
    <row r="49" spans="1:14" ht="12" customHeight="1">
      <c r="A49" s="10" t="str">
        <f>'Pregnant Women Participating'!A49</f>
        <v>Oklahoma</v>
      </c>
      <c r="B49" s="18">
        <v>24809</v>
      </c>
      <c r="C49" s="16">
        <v>24585</v>
      </c>
      <c r="D49" s="16">
        <v>24402</v>
      </c>
      <c r="E49" s="16">
        <v>24193</v>
      </c>
      <c r="F49" s="16">
        <v>23470</v>
      </c>
      <c r="G49" s="16">
        <v>23775</v>
      </c>
      <c r="H49" s="16">
        <v>23299</v>
      </c>
      <c r="I49" s="16">
        <v>23356</v>
      </c>
      <c r="J49" s="16">
        <v>23359</v>
      </c>
      <c r="K49" s="16">
        <v>23277</v>
      </c>
      <c r="L49" s="16">
        <v>23619</v>
      </c>
      <c r="M49" s="51">
        <v>23385</v>
      </c>
      <c r="N49" s="18">
        <f t="shared" si="1"/>
        <v>23794.083333333332</v>
      </c>
    </row>
    <row r="50" spans="1:14" ht="12" customHeight="1">
      <c r="A50" s="10" t="str">
        <f>'Pregnant Women Participating'!A50</f>
        <v>Texas</v>
      </c>
      <c r="B50" s="18">
        <v>239096</v>
      </c>
      <c r="C50" s="16">
        <v>237557</v>
      </c>
      <c r="D50" s="16">
        <v>235844</v>
      </c>
      <c r="E50" s="16">
        <v>234995</v>
      </c>
      <c r="F50" s="16">
        <v>230228</v>
      </c>
      <c r="G50" s="16">
        <v>233070</v>
      </c>
      <c r="H50" s="16">
        <v>231240</v>
      </c>
      <c r="I50" s="16">
        <v>231669</v>
      </c>
      <c r="J50" s="16">
        <v>232755</v>
      </c>
      <c r="K50" s="16">
        <v>231353</v>
      </c>
      <c r="L50" s="16">
        <v>234423</v>
      </c>
      <c r="M50" s="51">
        <v>233109</v>
      </c>
      <c r="N50" s="18">
        <f t="shared" si="1"/>
        <v>233778.25</v>
      </c>
    </row>
    <row r="51" spans="1:14" ht="12" customHeight="1">
      <c r="A51" s="10" t="str">
        <f>'Pregnant Women Participating'!A51</f>
        <v>Acoma, Canoncito &amp; Laguna, NM</v>
      </c>
      <c r="B51" s="18">
        <v>117</v>
      </c>
      <c r="C51" s="16">
        <v>114</v>
      </c>
      <c r="D51" s="16">
        <v>124</v>
      </c>
      <c r="E51" s="16">
        <v>122</v>
      </c>
      <c r="F51" s="16">
        <v>123</v>
      </c>
      <c r="G51" s="16">
        <v>131</v>
      </c>
      <c r="H51" s="16">
        <v>132</v>
      </c>
      <c r="I51" s="16">
        <v>129</v>
      </c>
      <c r="J51" s="16">
        <v>117</v>
      </c>
      <c r="K51" s="16">
        <v>117</v>
      </c>
      <c r="L51" s="16">
        <v>113</v>
      </c>
      <c r="M51" s="51">
        <v>115</v>
      </c>
      <c r="N51" s="18">
        <f t="shared" si="1"/>
        <v>121.16666666666667</v>
      </c>
    </row>
    <row r="52" spans="1:14" ht="12" customHeight="1">
      <c r="A52" s="10" t="str">
        <f>'Pregnant Women Participating'!A52</f>
        <v>Eight Northern Pueblos, NM</v>
      </c>
      <c r="B52" s="18">
        <v>51</v>
      </c>
      <c r="C52" s="16">
        <v>52</v>
      </c>
      <c r="D52" s="16">
        <v>58</v>
      </c>
      <c r="E52" s="16">
        <v>62</v>
      </c>
      <c r="F52" s="16">
        <v>51</v>
      </c>
      <c r="G52" s="16">
        <v>55</v>
      </c>
      <c r="H52" s="16">
        <v>48</v>
      </c>
      <c r="I52" s="16">
        <v>51</v>
      </c>
      <c r="J52" s="16">
        <v>57</v>
      </c>
      <c r="K52" s="16">
        <v>61</v>
      </c>
      <c r="L52" s="16">
        <v>59</v>
      </c>
      <c r="M52" s="51">
        <v>54</v>
      </c>
      <c r="N52" s="18">
        <f t="shared" si="1"/>
        <v>54.916666666666664</v>
      </c>
    </row>
    <row r="53" spans="1:14" ht="12" customHeight="1">
      <c r="A53" s="10" t="str">
        <f>'Pregnant Women Participating'!A53</f>
        <v>Five Sandoval Pueblos, NM</v>
      </c>
      <c r="B53" s="18">
        <v>83</v>
      </c>
      <c r="C53" s="16">
        <v>82</v>
      </c>
      <c r="D53" s="16">
        <v>68</v>
      </c>
      <c r="E53" s="16">
        <v>67</v>
      </c>
      <c r="F53" s="16">
        <v>68</v>
      </c>
      <c r="G53" s="16">
        <v>66</v>
      </c>
      <c r="H53" s="16">
        <v>67</v>
      </c>
      <c r="I53" s="16">
        <v>64</v>
      </c>
      <c r="J53" s="16">
        <v>62</v>
      </c>
      <c r="K53" s="16">
        <v>63</v>
      </c>
      <c r="L53" s="16">
        <v>69</v>
      </c>
      <c r="M53" s="51">
        <v>66</v>
      </c>
      <c r="N53" s="18">
        <f t="shared" si="1"/>
        <v>68.75</v>
      </c>
    </row>
    <row r="54" spans="1:14" ht="12" customHeight="1">
      <c r="A54" s="10" t="str">
        <f>'Pregnant Women Participating'!A54</f>
        <v>Isleta Pueblo, NM</v>
      </c>
      <c r="B54" s="18">
        <v>214</v>
      </c>
      <c r="C54" s="16">
        <v>200</v>
      </c>
      <c r="D54" s="16">
        <v>193</v>
      </c>
      <c r="E54" s="16">
        <v>190</v>
      </c>
      <c r="F54" s="16">
        <v>183</v>
      </c>
      <c r="G54" s="16">
        <v>196</v>
      </c>
      <c r="H54" s="16">
        <v>194</v>
      </c>
      <c r="I54" s="16">
        <v>200</v>
      </c>
      <c r="J54" s="16">
        <v>206</v>
      </c>
      <c r="K54" s="16">
        <v>194</v>
      </c>
      <c r="L54" s="16">
        <v>192</v>
      </c>
      <c r="M54" s="51">
        <v>203</v>
      </c>
      <c r="N54" s="18">
        <f t="shared" si="1"/>
        <v>197.08333333333334</v>
      </c>
    </row>
    <row r="55" spans="1:14" ht="12" customHeight="1">
      <c r="A55" s="10" t="str">
        <f>'Pregnant Women Participating'!A55</f>
        <v>San Felipe Pueblo, NM</v>
      </c>
      <c r="B55" s="18">
        <v>41</v>
      </c>
      <c r="C55" s="16">
        <v>39</v>
      </c>
      <c r="D55" s="16">
        <v>41</v>
      </c>
      <c r="E55" s="16">
        <v>36</v>
      </c>
      <c r="F55" s="16">
        <v>39</v>
      </c>
      <c r="G55" s="16">
        <v>40</v>
      </c>
      <c r="H55" s="16">
        <v>31</v>
      </c>
      <c r="I55" s="16">
        <v>38</v>
      </c>
      <c r="J55" s="16">
        <v>40</v>
      </c>
      <c r="K55" s="16">
        <v>40</v>
      </c>
      <c r="L55" s="16">
        <v>52</v>
      </c>
      <c r="M55" s="51">
        <v>54</v>
      </c>
      <c r="N55" s="18">
        <f t="shared" si="1"/>
        <v>40.916666666666664</v>
      </c>
    </row>
    <row r="56" spans="1:14" ht="12" customHeight="1">
      <c r="A56" s="10" t="str">
        <f>'Pregnant Women Participating'!A56</f>
        <v>Santo Domingo Tribe, NM</v>
      </c>
      <c r="B56" s="18">
        <v>38</v>
      </c>
      <c r="C56" s="16">
        <v>34</v>
      </c>
      <c r="D56" s="16">
        <v>43</v>
      </c>
      <c r="E56" s="16">
        <v>47</v>
      </c>
      <c r="F56" s="16">
        <v>42</v>
      </c>
      <c r="G56" s="16">
        <v>38</v>
      </c>
      <c r="H56" s="16">
        <v>35</v>
      </c>
      <c r="I56" s="16">
        <v>36</v>
      </c>
      <c r="J56" s="16">
        <v>34</v>
      </c>
      <c r="K56" s="16">
        <v>35</v>
      </c>
      <c r="L56" s="16">
        <v>35</v>
      </c>
      <c r="M56" s="51">
        <v>35</v>
      </c>
      <c r="N56" s="18">
        <f t="shared" si="1"/>
        <v>37.666666666666664</v>
      </c>
    </row>
    <row r="57" spans="1:14" ht="12" customHeight="1">
      <c r="A57" s="10" t="str">
        <f>'Pregnant Women Participating'!A57</f>
        <v>Zuni Pueblo, NM</v>
      </c>
      <c r="B57" s="18">
        <v>159</v>
      </c>
      <c r="C57" s="16">
        <v>168</v>
      </c>
      <c r="D57" s="16">
        <v>171</v>
      </c>
      <c r="E57" s="16">
        <v>162</v>
      </c>
      <c r="F57" s="16">
        <v>157</v>
      </c>
      <c r="G57" s="16">
        <v>165</v>
      </c>
      <c r="H57" s="16">
        <v>162</v>
      </c>
      <c r="I57" s="16">
        <v>154</v>
      </c>
      <c r="J57" s="16">
        <v>163</v>
      </c>
      <c r="K57" s="16">
        <v>152</v>
      </c>
      <c r="L57" s="16">
        <v>156</v>
      </c>
      <c r="M57" s="51">
        <v>154</v>
      </c>
      <c r="N57" s="18">
        <f t="shared" si="1"/>
        <v>160.25</v>
      </c>
    </row>
    <row r="58" spans="1:14" ht="12" customHeight="1">
      <c r="A58" s="10" t="str">
        <f>'Pregnant Women Participating'!A58</f>
        <v>Cherokee Nation, OK</v>
      </c>
      <c r="B58" s="18">
        <v>1823</v>
      </c>
      <c r="C58" s="16">
        <v>1824</v>
      </c>
      <c r="D58" s="16">
        <v>1776</v>
      </c>
      <c r="E58" s="16">
        <v>1771</v>
      </c>
      <c r="F58" s="16">
        <v>1737</v>
      </c>
      <c r="G58" s="16">
        <v>1728</v>
      </c>
      <c r="H58" s="16">
        <v>1755</v>
      </c>
      <c r="I58" s="16">
        <v>1775</v>
      </c>
      <c r="J58" s="16">
        <v>1796</v>
      </c>
      <c r="K58" s="16">
        <v>1815</v>
      </c>
      <c r="L58" s="16">
        <v>1854</v>
      </c>
      <c r="M58" s="51">
        <v>1861</v>
      </c>
      <c r="N58" s="18">
        <f t="shared" si="1"/>
        <v>1792.9166666666667</v>
      </c>
    </row>
    <row r="59" spans="1:14" ht="12" customHeight="1">
      <c r="A59" s="10" t="str">
        <f>'Pregnant Women Participating'!A59</f>
        <v>Chickasaw Nation, OK</v>
      </c>
      <c r="B59" s="18">
        <v>805</v>
      </c>
      <c r="C59" s="16">
        <v>806</v>
      </c>
      <c r="D59" s="16">
        <v>809</v>
      </c>
      <c r="E59" s="16">
        <v>807</v>
      </c>
      <c r="F59" s="16">
        <v>786</v>
      </c>
      <c r="G59" s="16">
        <v>839</v>
      </c>
      <c r="H59" s="16">
        <v>819</v>
      </c>
      <c r="I59" s="16">
        <v>829</v>
      </c>
      <c r="J59" s="16">
        <v>850</v>
      </c>
      <c r="K59" s="16">
        <v>863</v>
      </c>
      <c r="L59" s="16">
        <v>872</v>
      </c>
      <c r="M59" s="51">
        <v>920</v>
      </c>
      <c r="N59" s="18">
        <f t="shared" si="1"/>
        <v>833.75</v>
      </c>
    </row>
    <row r="60" spans="1:14" ht="12" customHeight="1">
      <c r="A60" s="10" t="str">
        <f>'Pregnant Women Participating'!A60</f>
        <v>Choctaw Nation, OK</v>
      </c>
      <c r="B60" s="18">
        <v>1057</v>
      </c>
      <c r="C60" s="16">
        <v>1073</v>
      </c>
      <c r="D60" s="16">
        <v>1048</v>
      </c>
      <c r="E60" s="16">
        <v>1057</v>
      </c>
      <c r="F60" s="16">
        <v>1050</v>
      </c>
      <c r="G60" s="16">
        <v>1075</v>
      </c>
      <c r="H60" s="16">
        <v>1056</v>
      </c>
      <c r="I60" s="16">
        <v>1051</v>
      </c>
      <c r="J60" s="16">
        <v>1068</v>
      </c>
      <c r="K60" s="16">
        <v>1097</v>
      </c>
      <c r="L60" s="16">
        <v>1099</v>
      </c>
      <c r="M60" s="51">
        <v>1099</v>
      </c>
      <c r="N60" s="18">
        <f t="shared" si="1"/>
        <v>1069.1666666666667</v>
      </c>
    </row>
    <row r="61" spans="1:14" ht="12" customHeight="1">
      <c r="A61" s="10" t="str">
        <f>'Pregnant Women Participating'!A61</f>
        <v>Citizen Potawatomi Nation, OK</v>
      </c>
      <c r="B61" s="18">
        <v>296</v>
      </c>
      <c r="C61" s="16">
        <v>287</v>
      </c>
      <c r="D61" s="16">
        <v>274</v>
      </c>
      <c r="E61" s="16">
        <v>283</v>
      </c>
      <c r="F61" s="16">
        <v>254</v>
      </c>
      <c r="G61" s="16">
        <v>259</v>
      </c>
      <c r="H61" s="16">
        <v>258</v>
      </c>
      <c r="I61" s="16">
        <v>265</v>
      </c>
      <c r="J61" s="16">
        <v>295</v>
      </c>
      <c r="K61" s="16">
        <v>253</v>
      </c>
      <c r="L61" s="16">
        <v>275</v>
      </c>
      <c r="M61" s="51">
        <v>293</v>
      </c>
      <c r="N61" s="18">
        <f t="shared" si="1"/>
        <v>274.3333333333333</v>
      </c>
    </row>
    <row r="62" spans="1:14" ht="12" customHeight="1">
      <c r="A62" s="10" t="str">
        <f>'Pregnant Women Participating'!A62</f>
        <v>Inter-Tribal Council, OK</v>
      </c>
      <c r="B62" s="18">
        <v>217</v>
      </c>
      <c r="C62" s="16">
        <v>217</v>
      </c>
      <c r="D62" s="16">
        <v>212</v>
      </c>
      <c r="E62" s="16">
        <v>217</v>
      </c>
      <c r="F62" s="16">
        <v>190</v>
      </c>
      <c r="G62" s="16">
        <v>201</v>
      </c>
      <c r="H62" s="16">
        <v>195</v>
      </c>
      <c r="I62" s="16">
        <v>196</v>
      </c>
      <c r="J62" s="16">
        <v>198</v>
      </c>
      <c r="K62" s="16">
        <v>184</v>
      </c>
      <c r="L62" s="16">
        <v>181</v>
      </c>
      <c r="M62" s="51">
        <v>188</v>
      </c>
      <c r="N62" s="18">
        <f t="shared" si="1"/>
        <v>199.66666666666666</v>
      </c>
    </row>
    <row r="63" spans="1:14" ht="12" customHeight="1">
      <c r="A63" s="10" t="str">
        <f>'Pregnant Women Participating'!A63</f>
        <v>Muscogee Creek Nation, OK</v>
      </c>
      <c r="B63" s="18">
        <v>624</v>
      </c>
      <c r="C63" s="16">
        <v>605</v>
      </c>
      <c r="D63" s="16">
        <v>593</v>
      </c>
      <c r="E63" s="16">
        <v>593</v>
      </c>
      <c r="F63" s="16">
        <v>540</v>
      </c>
      <c r="G63" s="16">
        <v>599</v>
      </c>
      <c r="H63" s="16">
        <v>573</v>
      </c>
      <c r="I63" s="16">
        <v>567</v>
      </c>
      <c r="J63" s="16">
        <v>554</v>
      </c>
      <c r="K63" s="16">
        <v>575</v>
      </c>
      <c r="L63" s="16">
        <v>574</v>
      </c>
      <c r="M63" s="51">
        <v>580</v>
      </c>
      <c r="N63" s="18">
        <f t="shared" si="1"/>
        <v>581.4166666666666</v>
      </c>
    </row>
    <row r="64" spans="1:14" ht="12" customHeight="1">
      <c r="A64" s="10" t="str">
        <f>'Pregnant Women Participating'!A64</f>
        <v>Osage Tribal Council, OK</v>
      </c>
      <c r="B64" s="18">
        <v>778</v>
      </c>
      <c r="C64" s="16">
        <v>809</v>
      </c>
      <c r="D64" s="16">
        <v>815</v>
      </c>
      <c r="E64" s="16">
        <v>778</v>
      </c>
      <c r="F64" s="16">
        <v>824</v>
      </c>
      <c r="G64" s="16">
        <v>876</v>
      </c>
      <c r="H64" s="16">
        <v>906</v>
      </c>
      <c r="I64" s="16">
        <v>914</v>
      </c>
      <c r="J64" s="16">
        <v>932</v>
      </c>
      <c r="K64" s="16">
        <v>905</v>
      </c>
      <c r="L64" s="16">
        <v>920</v>
      </c>
      <c r="M64" s="51">
        <v>918</v>
      </c>
      <c r="N64" s="18">
        <f t="shared" si="1"/>
        <v>864.5833333333334</v>
      </c>
    </row>
    <row r="65" spans="1:14" ht="12" customHeight="1">
      <c r="A65" s="10" t="str">
        <f>'Pregnant Women Participating'!A65</f>
        <v>Otoe-Missouria Tribe, OK</v>
      </c>
      <c r="B65" s="18">
        <v>121</v>
      </c>
      <c r="C65" s="16">
        <v>116</v>
      </c>
      <c r="D65" s="16">
        <v>115</v>
      </c>
      <c r="E65" s="16">
        <v>121</v>
      </c>
      <c r="F65" s="16">
        <v>116</v>
      </c>
      <c r="G65" s="16">
        <v>125</v>
      </c>
      <c r="H65" s="16">
        <v>126</v>
      </c>
      <c r="I65" s="16">
        <v>118</v>
      </c>
      <c r="J65" s="16">
        <v>128</v>
      </c>
      <c r="K65" s="16">
        <v>119</v>
      </c>
      <c r="L65" s="16">
        <v>121</v>
      </c>
      <c r="M65" s="51">
        <v>114</v>
      </c>
      <c r="N65" s="18">
        <f t="shared" si="1"/>
        <v>120</v>
      </c>
    </row>
    <row r="66" spans="1:14" ht="12" customHeight="1">
      <c r="A66" s="10" t="str">
        <f>'Pregnant Women Participating'!A66</f>
        <v>Wichita, Caddo &amp; Delaware (WCD), OK</v>
      </c>
      <c r="B66" s="18">
        <v>964</v>
      </c>
      <c r="C66" s="16">
        <v>941</v>
      </c>
      <c r="D66" s="16">
        <v>993</v>
      </c>
      <c r="E66" s="16">
        <v>974</v>
      </c>
      <c r="F66" s="16">
        <v>962</v>
      </c>
      <c r="G66" s="16">
        <v>1020</v>
      </c>
      <c r="H66" s="16">
        <v>1048</v>
      </c>
      <c r="I66" s="16">
        <v>1024</v>
      </c>
      <c r="J66" s="16">
        <v>1035</v>
      </c>
      <c r="K66" s="16">
        <v>1034</v>
      </c>
      <c r="L66" s="16">
        <v>1032</v>
      </c>
      <c r="M66" s="51">
        <v>1052</v>
      </c>
      <c r="N66" s="18">
        <f t="shared" si="1"/>
        <v>1006.5833333333334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350743</v>
      </c>
      <c r="C67" s="20">
        <v>348382</v>
      </c>
      <c r="D67" s="20">
        <v>346048</v>
      </c>
      <c r="E67" s="20">
        <v>344906</v>
      </c>
      <c r="F67" s="20">
        <v>337773</v>
      </c>
      <c r="G67" s="20">
        <v>342939</v>
      </c>
      <c r="H67" s="20">
        <v>339949</v>
      </c>
      <c r="I67" s="20">
        <v>340812</v>
      </c>
      <c r="J67" s="20">
        <v>342332</v>
      </c>
      <c r="K67" s="20">
        <v>340181</v>
      </c>
      <c r="L67" s="20">
        <v>344811</v>
      </c>
      <c r="M67" s="50">
        <v>342976</v>
      </c>
      <c r="N67" s="21">
        <f t="shared" si="1"/>
        <v>343487.6666666667</v>
      </c>
    </row>
    <row r="68" spans="1:14" ht="12" customHeight="1">
      <c r="A68" s="10" t="str">
        <f>'Pregnant Women Participating'!A68</f>
        <v>Colorado</v>
      </c>
      <c r="B68" s="18">
        <v>26465</v>
      </c>
      <c r="C68" s="16">
        <v>26409</v>
      </c>
      <c r="D68" s="16">
        <v>26475</v>
      </c>
      <c r="E68" s="16">
        <v>26488</v>
      </c>
      <c r="F68" s="16">
        <v>25788</v>
      </c>
      <c r="G68" s="16">
        <v>25944</v>
      </c>
      <c r="H68" s="16">
        <v>25587</v>
      </c>
      <c r="I68" s="16">
        <v>25151</v>
      </c>
      <c r="J68" s="16">
        <v>24917</v>
      </c>
      <c r="K68" s="16">
        <v>24137</v>
      </c>
      <c r="L68" s="16">
        <v>24423</v>
      </c>
      <c r="M68" s="51">
        <v>23855</v>
      </c>
      <c r="N68" s="18">
        <f t="shared" si="1"/>
        <v>25469.916666666668</v>
      </c>
    </row>
    <row r="69" spans="1:14" ht="12" customHeight="1">
      <c r="A69" s="10" t="str">
        <f>'Pregnant Women Participating'!A69</f>
        <v>Iowa</v>
      </c>
      <c r="B69" s="18">
        <v>17025</v>
      </c>
      <c r="C69" s="16">
        <v>16905</v>
      </c>
      <c r="D69" s="16">
        <v>16820</v>
      </c>
      <c r="E69" s="16">
        <v>16756</v>
      </c>
      <c r="F69" s="16">
        <v>16526</v>
      </c>
      <c r="G69" s="16">
        <v>16445</v>
      </c>
      <c r="H69" s="16">
        <v>16506</v>
      </c>
      <c r="I69" s="16">
        <v>16327</v>
      </c>
      <c r="J69" s="16">
        <v>16471</v>
      </c>
      <c r="K69" s="16">
        <v>16348</v>
      </c>
      <c r="L69" s="16">
        <v>16688</v>
      </c>
      <c r="M69" s="51">
        <v>16754</v>
      </c>
      <c r="N69" s="18">
        <f t="shared" si="1"/>
        <v>16630.916666666668</v>
      </c>
    </row>
    <row r="70" spans="1:14" ht="12" customHeight="1">
      <c r="A70" s="10" t="str">
        <f>'Pregnant Women Participating'!A70</f>
        <v>Kansas</v>
      </c>
      <c r="B70" s="18">
        <v>19193</v>
      </c>
      <c r="C70" s="16">
        <v>19015</v>
      </c>
      <c r="D70" s="16">
        <v>18929</v>
      </c>
      <c r="E70" s="16">
        <v>18853</v>
      </c>
      <c r="F70" s="16">
        <v>18168</v>
      </c>
      <c r="G70" s="16">
        <v>18607</v>
      </c>
      <c r="H70" s="16">
        <v>18542</v>
      </c>
      <c r="I70" s="16">
        <v>18713</v>
      </c>
      <c r="J70" s="16">
        <v>18797</v>
      </c>
      <c r="K70" s="16">
        <v>18559</v>
      </c>
      <c r="L70" s="16">
        <v>19133</v>
      </c>
      <c r="M70" s="51">
        <v>18885</v>
      </c>
      <c r="N70" s="18">
        <f aca="true" t="shared" si="2" ref="N70:N101">IF(SUM(B70:M70)&gt;0,AVERAGE(B70:M70)," ")</f>
        <v>18782.833333333332</v>
      </c>
    </row>
    <row r="71" spans="1:14" ht="12" customHeight="1">
      <c r="A71" s="10" t="str">
        <f>'Pregnant Women Participating'!A71</f>
        <v>Missouri</v>
      </c>
      <c r="B71" s="18">
        <v>37989</v>
      </c>
      <c r="C71" s="16">
        <v>38004</v>
      </c>
      <c r="D71" s="16">
        <v>37966</v>
      </c>
      <c r="E71" s="16">
        <v>38072</v>
      </c>
      <c r="F71" s="16">
        <v>37137</v>
      </c>
      <c r="G71" s="16">
        <v>37923</v>
      </c>
      <c r="H71" s="16">
        <v>37859</v>
      </c>
      <c r="I71" s="16">
        <v>37565</v>
      </c>
      <c r="J71" s="16">
        <v>37597</v>
      </c>
      <c r="K71" s="16">
        <v>37610</v>
      </c>
      <c r="L71" s="16">
        <v>38353</v>
      </c>
      <c r="M71" s="51">
        <v>38338</v>
      </c>
      <c r="N71" s="18">
        <f t="shared" si="2"/>
        <v>37867.75</v>
      </c>
    </row>
    <row r="72" spans="1:14" ht="12" customHeight="1">
      <c r="A72" s="10" t="str">
        <f>'Pregnant Women Participating'!A72</f>
        <v>Montana</v>
      </c>
      <c r="B72" s="18">
        <v>4693</v>
      </c>
      <c r="C72" s="16">
        <v>4685</v>
      </c>
      <c r="D72" s="16">
        <v>4637</v>
      </c>
      <c r="E72" s="16">
        <v>4598</v>
      </c>
      <c r="F72" s="16">
        <v>4520</v>
      </c>
      <c r="G72" s="16">
        <v>4609</v>
      </c>
      <c r="H72" s="16">
        <v>4539</v>
      </c>
      <c r="I72" s="16">
        <v>4587</v>
      </c>
      <c r="J72" s="16">
        <v>4690</v>
      </c>
      <c r="K72" s="16">
        <v>4589</v>
      </c>
      <c r="L72" s="16">
        <v>4674</v>
      </c>
      <c r="M72" s="51">
        <v>4710</v>
      </c>
      <c r="N72" s="18">
        <f t="shared" si="2"/>
        <v>4627.583333333333</v>
      </c>
    </row>
    <row r="73" spans="1:14" ht="12" customHeight="1">
      <c r="A73" s="10" t="str">
        <f>'Pregnant Women Participating'!A73</f>
        <v>Nebraska</v>
      </c>
      <c r="B73" s="18">
        <v>10136</v>
      </c>
      <c r="C73" s="16">
        <v>10050</v>
      </c>
      <c r="D73" s="16">
        <v>10122</v>
      </c>
      <c r="E73" s="16">
        <v>10161</v>
      </c>
      <c r="F73" s="16">
        <v>9690</v>
      </c>
      <c r="G73" s="16">
        <v>9863</v>
      </c>
      <c r="H73" s="16">
        <v>9869</v>
      </c>
      <c r="I73" s="16">
        <v>9767</v>
      </c>
      <c r="J73" s="16">
        <v>9920</v>
      </c>
      <c r="K73" s="16">
        <v>9720</v>
      </c>
      <c r="L73" s="16">
        <v>9918</v>
      </c>
      <c r="M73" s="51">
        <v>9846</v>
      </c>
      <c r="N73" s="18">
        <f t="shared" si="2"/>
        <v>9921.833333333334</v>
      </c>
    </row>
    <row r="74" spans="1:14" ht="12" customHeight="1">
      <c r="A74" s="10" t="str">
        <f>'Pregnant Women Participating'!A74</f>
        <v>North Dakota</v>
      </c>
      <c r="B74" s="18">
        <v>3178</v>
      </c>
      <c r="C74" s="16">
        <v>3169</v>
      </c>
      <c r="D74" s="16">
        <v>3176</v>
      </c>
      <c r="E74" s="16">
        <v>3209</v>
      </c>
      <c r="F74" s="16">
        <v>3080</v>
      </c>
      <c r="G74" s="16">
        <v>3095</v>
      </c>
      <c r="H74" s="16">
        <v>3127</v>
      </c>
      <c r="I74" s="16">
        <v>3140</v>
      </c>
      <c r="J74" s="16">
        <v>3177</v>
      </c>
      <c r="K74" s="16">
        <v>3115</v>
      </c>
      <c r="L74" s="16">
        <v>3182</v>
      </c>
      <c r="M74" s="51">
        <v>3155</v>
      </c>
      <c r="N74" s="18">
        <f t="shared" si="2"/>
        <v>3150.25</v>
      </c>
    </row>
    <row r="75" spans="1:14" ht="12" customHeight="1">
      <c r="A75" s="10" t="str">
        <f>'Pregnant Women Participating'!A75</f>
        <v>South Dakota</v>
      </c>
      <c r="B75" s="18">
        <v>5053</v>
      </c>
      <c r="C75" s="16">
        <v>5028</v>
      </c>
      <c r="D75" s="16">
        <v>5087</v>
      </c>
      <c r="E75" s="16">
        <v>4995</v>
      </c>
      <c r="F75" s="16">
        <v>4924</v>
      </c>
      <c r="G75" s="16">
        <v>5009</v>
      </c>
      <c r="H75" s="16">
        <v>4909</v>
      </c>
      <c r="I75" s="16">
        <v>4917</v>
      </c>
      <c r="J75" s="16">
        <v>4915</v>
      </c>
      <c r="K75" s="16">
        <v>4827</v>
      </c>
      <c r="L75" s="16">
        <v>4791</v>
      </c>
      <c r="M75" s="51">
        <v>4761</v>
      </c>
      <c r="N75" s="18">
        <f t="shared" si="2"/>
        <v>4934.666666666667</v>
      </c>
    </row>
    <row r="76" spans="1:14" ht="12" customHeight="1">
      <c r="A76" s="10" t="str">
        <f>'Pregnant Women Participating'!A76</f>
        <v>Utah</v>
      </c>
      <c r="B76" s="18">
        <v>17936</v>
      </c>
      <c r="C76" s="16">
        <v>17864</v>
      </c>
      <c r="D76" s="16">
        <v>17635</v>
      </c>
      <c r="E76" s="16">
        <v>17893</v>
      </c>
      <c r="F76" s="16">
        <v>17645</v>
      </c>
      <c r="G76" s="16">
        <v>17395</v>
      </c>
      <c r="H76" s="16">
        <v>17201</v>
      </c>
      <c r="I76" s="16">
        <v>17207</v>
      </c>
      <c r="J76" s="16">
        <v>17197</v>
      </c>
      <c r="K76" s="16">
        <v>15805</v>
      </c>
      <c r="L76" s="16">
        <v>15829</v>
      </c>
      <c r="M76" s="51">
        <v>16266</v>
      </c>
      <c r="N76" s="18">
        <f t="shared" si="2"/>
        <v>17156.083333333332</v>
      </c>
    </row>
    <row r="77" spans="1:14" ht="12" customHeight="1">
      <c r="A77" s="10" t="str">
        <f>'Pregnant Women Participating'!A77</f>
        <v>Wyoming</v>
      </c>
      <c r="B77" s="18">
        <v>3069</v>
      </c>
      <c r="C77" s="16">
        <v>3140</v>
      </c>
      <c r="D77" s="16">
        <v>3032</v>
      </c>
      <c r="E77" s="16">
        <v>3009</v>
      </c>
      <c r="F77" s="16">
        <v>2990</v>
      </c>
      <c r="G77" s="16">
        <v>3037</v>
      </c>
      <c r="H77" s="16">
        <v>2976</v>
      </c>
      <c r="I77" s="16">
        <v>2989</v>
      </c>
      <c r="J77" s="16">
        <v>2985</v>
      </c>
      <c r="K77" s="16">
        <v>2975</v>
      </c>
      <c r="L77" s="16">
        <v>2993</v>
      </c>
      <c r="M77" s="51">
        <v>2971</v>
      </c>
      <c r="N77" s="18">
        <f t="shared" si="2"/>
        <v>3013.8333333333335</v>
      </c>
    </row>
    <row r="78" spans="1:14" ht="12" customHeight="1">
      <c r="A78" s="10" t="str">
        <f>'Pregnant Women Participating'!A78</f>
        <v>Ute Mountain Ute Tribe, CO</v>
      </c>
      <c r="B78" s="18">
        <v>38</v>
      </c>
      <c r="C78" s="16">
        <v>43</v>
      </c>
      <c r="D78" s="16">
        <v>41</v>
      </c>
      <c r="E78" s="16">
        <v>39</v>
      </c>
      <c r="F78" s="16">
        <v>44</v>
      </c>
      <c r="G78" s="16">
        <v>45</v>
      </c>
      <c r="H78" s="16">
        <v>46</v>
      </c>
      <c r="I78" s="16">
        <v>43</v>
      </c>
      <c r="J78" s="16">
        <v>44</v>
      </c>
      <c r="K78" s="16">
        <v>46</v>
      </c>
      <c r="L78" s="16">
        <v>44</v>
      </c>
      <c r="M78" s="51">
        <v>42</v>
      </c>
      <c r="N78" s="18">
        <f t="shared" si="2"/>
        <v>42.916666666666664</v>
      </c>
    </row>
    <row r="79" spans="1:14" ht="12" customHeight="1">
      <c r="A79" s="10" t="str">
        <f>'Pregnant Women Participating'!A79</f>
        <v>Omaha Sioux, NE</v>
      </c>
      <c r="B79" s="18">
        <v>80</v>
      </c>
      <c r="C79" s="16">
        <v>78</v>
      </c>
      <c r="D79" s="16">
        <v>88</v>
      </c>
      <c r="E79" s="16">
        <v>81</v>
      </c>
      <c r="F79" s="16">
        <v>76</v>
      </c>
      <c r="G79" s="16">
        <v>82</v>
      </c>
      <c r="H79" s="16">
        <v>80</v>
      </c>
      <c r="I79" s="16">
        <v>81</v>
      </c>
      <c r="J79" s="16">
        <v>77</v>
      </c>
      <c r="K79" s="16">
        <v>76</v>
      </c>
      <c r="L79" s="16">
        <v>75</v>
      </c>
      <c r="M79" s="51">
        <v>73</v>
      </c>
      <c r="N79" s="18">
        <f t="shared" si="2"/>
        <v>78.91666666666667</v>
      </c>
    </row>
    <row r="80" spans="1:14" ht="12" customHeight="1">
      <c r="A80" s="10" t="str">
        <f>'Pregnant Women Participating'!A80</f>
        <v>Santee Sioux, NE</v>
      </c>
      <c r="B80" s="18">
        <v>20</v>
      </c>
      <c r="C80" s="16">
        <v>20</v>
      </c>
      <c r="D80" s="16">
        <v>21</v>
      </c>
      <c r="E80" s="16">
        <v>22</v>
      </c>
      <c r="F80" s="16">
        <v>20</v>
      </c>
      <c r="G80" s="16">
        <v>23</v>
      </c>
      <c r="H80" s="16">
        <v>23</v>
      </c>
      <c r="I80" s="16">
        <v>24</v>
      </c>
      <c r="J80" s="16">
        <v>19</v>
      </c>
      <c r="K80" s="16">
        <v>21</v>
      </c>
      <c r="L80" s="16">
        <v>20</v>
      </c>
      <c r="M80" s="51">
        <v>19</v>
      </c>
      <c r="N80" s="18">
        <f t="shared" si="2"/>
        <v>21</v>
      </c>
    </row>
    <row r="81" spans="1:14" ht="12" customHeight="1">
      <c r="A81" s="10" t="str">
        <f>'Pregnant Women Participating'!A81</f>
        <v>Winnebago Tribe, NE</v>
      </c>
      <c r="B81" s="18">
        <v>55</v>
      </c>
      <c r="C81" s="16">
        <v>53</v>
      </c>
      <c r="D81" s="16">
        <v>49</v>
      </c>
      <c r="E81" s="16">
        <v>49</v>
      </c>
      <c r="F81" s="16">
        <v>46</v>
      </c>
      <c r="G81" s="16">
        <v>46</v>
      </c>
      <c r="H81" s="16">
        <v>42</v>
      </c>
      <c r="I81" s="16">
        <v>44</v>
      </c>
      <c r="J81" s="16">
        <v>50</v>
      </c>
      <c r="K81" s="16">
        <v>48</v>
      </c>
      <c r="L81" s="16">
        <v>49</v>
      </c>
      <c r="M81" s="51">
        <v>46</v>
      </c>
      <c r="N81" s="18">
        <f t="shared" si="2"/>
        <v>48.083333333333336</v>
      </c>
    </row>
    <row r="82" spans="1:14" ht="12" customHeight="1">
      <c r="A82" s="10" t="str">
        <f>'Pregnant Women Participating'!A82</f>
        <v>Standing Rock Sioux Tribe, ND</v>
      </c>
      <c r="B82" s="18">
        <v>142</v>
      </c>
      <c r="C82" s="16">
        <v>139</v>
      </c>
      <c r="D82" s="16">
        <v>145</v>
      </c>
      <c r="E82" s="16">
        <v>153</v>
      </c>
      <c r="F82" s="16">
        <v>153</v>
      </c>
      <c r="G82" s="16">
        <v>156</v>
      </c>
      <c r="H82" s="16">
        <v>157</v>
      </c>
      <c r="I82" s="16">
        <v>165</v>
      </c>
      <c r="J82" s="16">
        <v>169</v>
      </c>
      <c r="K82" s="16">
        <v>167</v>
      </c>
      <c r="L82" s="16">
        <v>173</v>
      </c>
      <c r="M82" s="51">
        <v>179</v>
      </c>
      <c r="N82" s="18">
        <f t="shared" si="2"/>
        <v>158.16666666666666</v>
      </c>
    </row>
    <row r="83" spans="1:14" ht="12" customHeight="1">
      <c r="A83" s="10" t="str">
        <f>'Pregnant Women Participating'!A83</f>
        <v>Three Affiliated Tribes, ND</v>
      </c>
      <c r="B83" s="18">
        <v>105</v>
      </c>
      <c r="C83" s="16">
        <v>102</v>
      </c>
      <c r="D83" s="16">
        <v>99</v>
      </c>
      <c r="E83" s="16">
        <v>91</v>
      </c>
      <c r="F83" s="16">
        <v>95</v>
      </c>
      <c r="G83" s="16">
        <v>97</v>
      </c>
      <c r="H83" s="16">
        <v>100</v>
      </c>
      <c r="I83" s="16">
        <v>95</v>
      </c>
      <c r="J83" s="16">
        <v>99</v>
      </c>
      <c r="K83" s="16">
        <v>91</v>
      </c>
      <c r="L83" s="16">
        <v>97</v>
      </c>
      <c r="M83" s="51">
        <v>104</v>
      </c>
      <c r="N83" s="18">
        <f t="shared" si="2"/>
        <v>97.91666666666667</v>
      </c>
    </row>
    <row r="84" spans="1:14" ht="12" customHeight="1">
      <c r="A84" s="10" t="str">
        <f>'Pregnant Women Participating'!A84</f>
        <v>Cheyenne River Sioux, SD</v>
      </c>
      <c r="B84" s="18">
        <v>158</v>
      </c>
      <c r="C84" s="16">
        <v>143</v>
      </c>
      <c r="D84" s="16">
        <v>139</v>
      </c>
      <c r="E84" s="16">
        <v>130</v>
      </c>
      <c r="F84" s="16">
        <v>127</v>
      </c>
      <c r="G84" s="16">
        <v>130</v>
      </c>
      <c r="H84" s="16">
        <v>126</v>
      </c>
      <c r="I84" s="16">
        <v>120</v>
      </c>
      <c r="J84" s="16">
        <v>118</v>
      </c>
      <c r="K84" s="16">
        <v>113</v>
      </c>
      <c r="L84" s="16">
        <v>120</v>
      </c>
      <c r="M84" s="51">
        <v>120</v>
      </c>
      <c r="N84" s="18">
        <f t="shared" si="2"/>
        <v>128.66666666666666</v>
      </c>
    </row>
    <row r="85" spans="1:14" ht="12" customHeight="1">
      <c r="A85" s="10" t="str">
        <f>'Pregnant Women Participating'!A85</f>
        <v>Rosebud Sioux, SD</v>
      </c>
      <c r="B85" s="18">
        <v>284</v>
      </c>
      <c r="C85" s="16">
        <v>287</v>
      </c>
      <c r="D85" s="16">
        <v>281</v>
      </c>
      <c r="E85" s="16">
        <v>268</v>
      </c>
      <c r="F85" s="16">
        <v>269</v>
      </c>
      <c r="G85" s="16">
        <v>293</v>
      </c>
      <c r="H85" s="16">
        <v>277</v>
      </c>
      <c r="I85" s="16">
        <v>301</v>
      </c>
      <c r="J85" s="16">
        <v>303</v>
      </c>
      <c r="K85" s="16">
        <v>307</v>
      </c>
      <c r="L85" s="16">
        <v>311</v>
      </c>
      <c r="M85" s="51">
        <v>328</v>
      </c>
      <c r="N85" s="18">
        <f t="shared" si="2"/>
        <v>292.4166666666667</v>
      </c>
    </row>
    <row r="86" spans="1:14" ht="12" customHeight="1">
      <c r="A86" s="10" t="str">
        <f>'Pregnant Women Participating'!A86</f>
        <v>Northern Arapahoe, WY</v>
      </c>
      <c r="B86" s="18">
        <v>133</v>
      </c>
      <c r="C86" s="16">
        <v>128</v>
      </c>
      <c r="D86" s="16">
        <v>125</v>
      </c>
      <c r="E86" s="16">
        <v>133</v>
      </c>
      <c r="F86" s="16">
        <v>113</v>
      </c>
      <c r="G86" s="16">
        <v>114</v>
      </c>
      <c r="H86" s="16">
        <v>117</v>
      </c>
      <c r="I86" s="16">
        <v>118</v>
      </c>
      <c r="J86" s="16">
        <v>126</v>
      </c>
      <c r="K86" s="16">
        <v>118</v>
      </c>
      <c r="L86" s="16">
        <v>115</v>
      </c>
      <c r="M86" s="51">
        <v>114</v>
      </c>
      <c r="N86" s="18">
        <f t="shared" si="2"/>
        <v>121.16666666666667</v>
      </c>
    </row>
    <row r="87" spans="1:14" ht="12" customHeight="1">
      <c r="A87" s="10" t="str">
        <f>'Pregnant Women Participating'!A87</f>
        <v>Shoshone Tribe, WY</v>
      </c>
      <c r="B87" s="18">
        <v>46</v>
      </c>
      <c r="C87" s="16">
        <v>51</v>
      </c>
      <c r="D87" s="16">
        <v>59</v>
      </c>
      <c r="E87" s="16">
        <v>57</v>
      </c>
      <c r="F87" s="16">
        <v>60</v>
      </c>
      <c r="G87" s="16">
        <v>62</v>
      </c>
      <c r="H87" s="16">
        <v>69</v>
      </c>
      <c r="I87" s="16">
        <v>72</v>
      </c>
      <c r="J87" s="16">
        <v>69</v>
      </c>
      <c r="K87" s="16">
        <v>67</v>
      </c>
      <c r="L87" s="16">
        <v>68</v>
      </c>
      <c r="M87" s="51">
        <v>68</v>
      </c>
      <c r="N87" s="18">
        <f t="shared" si="2"/>
        <v>62.333333333333336</v>
      </c>
    </row>
    <row r="88" spans="1:14" s="23" customFormat="1" ht="24.75" customHeight="1">
      <c r="A88" s="19" t="str">
        <f>'Pregnant Women Participating'!A88</f>
        <v>Mountain Plains</v>
      </c>
      <c r="B88" s="21">
        <v>145798</v>
      </c>
      <c r="C88" s="20">
        <v>145313</v>
      </c>
      <c r="D88" s="20">
        <v>144926</v>
      </c>
      <c r="E88" s="20">
        <v>145057</v>
      </c>
      <c r="F88" s="20">
        <v>141471</v>
      </c>
      <c r="G88" s="20">
        <v>142975</v>
      </c>
      <c r="H88" s="20">
        <v>142152</v>
      </c>
      <c r="I88" s="20">
        <v>141426</v>
      </c>
      <c r="J88" s="20">
        <v>141740</v>
      </c>
      <c r="K88" s="20">
        <v>138739</v>
      </c>
      <c r="L88" s="20">
        <v>141056</v>
      </c>
      <c r="M88" s="50">
        <v>140634</v>
      </c>
      <c r="N88" s="21">
        <f t="shared" si="2"/>
        <v>142607.25</v>
      </c>
    </row>
    <row r="89" spans="1:14" ht="12" customHeight="1">
      <c r="A89" s="11" t="str">
        <f>'Pregnant Women Participating'!A89</f>
        <v>Alaska</v>
      </c>
      <c r="B89" s="18">
        <v>6253</v>
      </c>
      <c r="C89" s="16">
        <v>6088</v>
      </c>
      <c r="D89" s="16">
        <v>6076</v>
      </c>
      <c r="E89" s="16">
        <v>6186</v>
      </c>
      <c r="F89" s="16">
        <v>6146</v>
      </c>
      <c r="G89" s="16">
        <v>6239</v>
      </c>
      <c r="H89" s="16">
        <v>6225</v>
      </c>
      <c r="I89" s="16">
        <v>6236</v>
      </c>
      <c r="J89" s="16">
        <v>6301</v>
      </c>
      <c r="K89" s="16">
        <v>6246</v>
      </c>
      <c r="L89" s="16">
        <v>6268</v>
      </c>
      <c r="M89" s="51">
        <v>6248</v>
      </c>
      <c r="N89" s="18">
        <f t="shared" si="2"/>
        <v>6209.333333333333</v>
      </c>
    </row>
    <row r="90" spans="1:14" ht="12" customHeight="1">
      <c r="A90" s="11" t="str">
        <f>'Pregnant Women Participating'!A90</f>
        <v>American Samoa</v>
      </c>
      <c r="B90" s="18">
        <v>1096</v>
      </c>
      <c r="C90" s="16">
        <v>1152</v>
      </c>
      <c r="D90" s="16">
        <v>1149</v>
      </c>
      <c r="E90" s="16">
        <v>1111</v>
      </c>
      <c r="F90" s="16">
        <v>1076</v>
      </c>
      <c r="G90" s="16">
        <v>1090</v>
      </c>
      <c r="H90" s="16">
        <v>1083</v>
      </c>
      <c r="I90" s="16">
        <v>1068</v>
      </c>
      <c r="J90" s="16">
        <v>1076</v>
      </c>
      <c r="K90" s="16">
        <v>1046</v>
      </c>
      <c r="L90" s="16">
        <v>1090</v>
      </c>
      <c r="M90" s="51">
        <v>1062</v>
      </c>
      <c r="N90" s="18">
        <f t="shared" si="2"/>
        <v>1091.5833333333333</v>
      </c>
    </row>
    <row r="91" spans="1:14" ht="12" customHeight="1">
      <c r="A91" s="11" t="str">
        <f>'Pregnant Women Participating'!A91</f>
        <v>Arizona</v>
      </c>
      <c r="B91" s="18">
        <v>43806</v>
      </c>
      <c r="C91" s="16">
        <v>43318</v>
      </c>
      <c r="D91" s="16">
        <v>43176</v>
      </c>
      <c r="E91" s="16">
        <v>43294</v>
      </c>
      <c r="F91" s="16">
        <v>42472</v>
      </c>
      <c r="G91" s="16">
        <v>43163</v>
      </c>
      <c r="H91" s="16">
        <v>42981</v>
      </c>
      <c r="I91" s="16">
        <v>43057</v>
      </c>
      <c r="J91" s="16">
        <v>43164</v>
      </c>
      <c r="K91" s="16">
        <v>42934</v>
      </c>
      <c r="L91" s="16">
        <v>43434</v>
      </c>
      <c r="M91" s="51">
        <v>42968</v>
      </c>
      <c r="N91" s="18">
        <f t="shared" si="2"/>
        <v>43147.25</v>
      </c>
    </row>
    <row r="92" spans="1:14" ht="12" customHeight="1">
      <c r="A92" s="11" t="str">
        <f>'Pregnant Women Participating'!A92</f>
        <v>California</v>
      </c>
      <c r="B92" s="18">
        <v>292652</v>
      </c>
      <c r="C92" s="16">
        <v>292064</v>
      </c>
      <c r="D92" s="16">
        <v>291427</v>
      </c>
      <c r="E92" s="16">
        <v>294556</v>
      </c>
      <c r="F92" s="16">
        <v>289068</v>
      </c>
      <c r="G92" s="16">
        <v>295419</v>
      </c>
      <c r="H92" s="16">
        <v>293650</v>
      </c>
      <c r="I92" s="16">
        <v>294080</v>
      </c>
      <c r="J92" s="16">
        <v>297242</v>
      </c>
      <c r="K92" s="16">
        <v>295192</v>
      </c>
      <c r="L92" s="16">
        <v>299282</v>
      </c>
      <c r="M92" s="51">
        <v>296766</v>
      </c>
      <c r="N92" s="18">
        <f t="shared" si="2"/>
        <v>294283.1666666667</v>
      </c>
    </row>
    <row r="93" spans="1:14" ht="12" customHeight="1">
      <c r="A93" s="11" t="str">
        <f>'Pregnant Women Participating'!A93</f>
        <v>Guam</v>
      </c>
      <c r="B93" s="18">
        <v>1886</v>
      </c>
      <c r="C93" s="16">
        <v>1832</v>
      </c>
      <c r="D93" s="16">
        <v>1797</v>
      </c>
      <c r="E93" s="16">
        <v>1746</v>
      </c>
      <c r="F93" s="16">
        <v>1738</v>
      </c>
      <c r="G93" s="16">
        <v>1748</v>
      </c>
      <c r="H93" s="16">
        <v>1732</v>
      </c>
      <c r="I93" s="16">
        <v>1799</v>
      </c>
      <c r="J93" s="16">
        <v>1778</v>
      </c>
      <c r="K93" s="16">
        <v>1804</v>
      </c>
      <c r="L93" s="16">
        <v>1843</v>
      </c>
      <c r="M93" s="51">
        <v>1817</v>
      </c>
      <c r="N93" s="18">
        <f t="shared" si="2"/>
        <v>1793.3333333333333</v>
      </c>
    </row>
    <row r="94" spans="1:14" ht="12" customHeight="1">
      <c r="A94" s="11" t="str">
        <f>'Pregnant Women Participating'!A94</f>
        <v>Hawaii</v>
      </c>
      <c r="B94" s="18">
        <v>8587</v>
      </c>
      <c r="C94" s="16">
        <v>8599</v>
      </c>
      <c r="D94" s="16">
        <v>8433</v>
      </c>
      <c r="E94" s="16">
        <v>8535</v>
      </c>
      <c r="F94" s="16">
        <v>8358</v>
      </c>
      <c r="G94" s="16">
        <v>8469</v>
      </c>
      <c r="H94" s="16">
        <v>8472</v>
      </c>
      <c r="I94" s="16">
        <v>8539</v>
      </c>
      <c r="J94" s="16">
        <v>8630</v>
      </c>
      <c r="K94" s="16">
        <v>8515</v>
      </c>
      <c r="L94" s="16">
        <v>8664</v>
      </c>
      <c r="M94" s="51">
        <v>8618</v>
      </c>
      <c r="N94" s="18">
        <f t="shared" si="2"/>
        <v>8534.916666666666</v>
      </c>
    </row>
    <row r="95" spans="1:14" ht="12" customHeight="1">
      <c r="A95" s="11" t="str">
        <f>'Pregnant Women Participating'!A95</f>
        <v>Idaho</v>
      </c>
      <c r="B95" s="18">
        <v>10263</v>
      </c>
      <c r="C95" s="16">
        <v>10157</v>
      </c>
      <c r="D95" s="16">
        <v>10208</v>
      </c>
      <c r="E95" s="16">
        <v>10183</v>
      </c>
      <c r="F95" s="16">
        <v>9975</v>
      </c>
      <c r="G95" s="16">
        <v>10118</v>
      </c>
      <c r="H95" s="16">
        <v>9959</v>
      </c>
      <c r="I95" s="16">
        <v>9899</v>
      </c>
      <c r="J95" s="16">
        <v>9792</v>
      </c>
      <c r="K95" s="16">
        <v>9769</v>
      </c>
      <c r="L95" s="16">
        <v>9785</v>
      </c>
      <c r="M95" s="51">
        <v>9737</v>
      </c>
      <c r="N95" s="18">
        <f t="shared" si="2"/>
        <v>9987.083333333334</v>
      </c>
    </row>
    <row r="96" spans="1:14" ht="12" customHeight="1">
      <c r="A96" s="11" t="str">
        <f>'Pregnant Women Participating'!A96</f>
        <v>Nevada</v>
      </c>
      <c r="B96" s="18">
        <v>17470</v>
      </c>
      <c r="C96" s="16">
        <v>17181</v>
      </c>
      <c r="D96" s="16">
        <v>17191</v>
      </c>
      <c r="E96" s="16">
        <v>17301</v>
      </c>
      <c r="F96" s="16">
        <v>17118</v>
      </c>
      <c r="G96" s="16">
        <v>17373</v>
      </c>
      <c r="H96" s="16">
        <v>17326</v>
      </c>
      <c r="I96" s="16">
        <v>17499</v>
      </c>
      <c r="J96" s="16">
        <v>17524</v>
      </c>
      <c r="K96" s="16">
        <v>17441</v>
      </c>
      <c r="L96" s="16">
        <v>17578</v>
      </c>
      <c r="M96" s="51">
        <v>17650</v>
      </c>
      <c r="N96" s="18">
        <f t="shared" si="2"/>
        <v>17387.666666666668</v>
      </c>
    </row>
    <row r="97" spans="1:14" ht="12" customHeight="1">
      <c r="A97" s="11" t="str">
        <f>'Pregnant Women Participating'!A97</f>
        <v>Oregon</v>
      </c>
      <c r="B97" s="18">
        <v>23493</v>
      </c>
      <c r="C97" s="16">
        <v>23379</v>
      </c>
      <c r="D97" s="16">
        <v>23453</v>
      </c>
      <c r="E97" s="16">
        <v>23598</v>
      </c>
      <c r="F97" s="16">
        <v>23343</v>
      </c>
      <c r="G97" s="16">
        <v>23829</v>
      </c>
      <c r="H97" s="16">
        <v>23750</v>
      </c>
      <c r="I97" s="16">
        <v>23606</v>
      </c>
      <c r="J97" s="16">
        <v>23776</v>
      </c>
      <c r="K97" s="16">
        <v>23593</v>
      </c>
      <c r="L97" s="16">
        <v>23957</v>
      </c>
      <c r="M97" s="51">
        <v>23811</v>
      </c>
      <c r="N97" s="18">
        <f t="shared" si="2"/>
        <v>23632.333333333332</v>
      </c>
    </row>
    <row r="98" spans="1:14" ht="12" customHeight="1">
      <c r="A98" s="11" t="str">
        <f>'Pregnant Women Participating'!A98</f>
        <v>Washington</v>
      </c>
      <c r="B98" s="18">
        <v>37837</v>
      </c>
      <c r="C98" s="16">
        <v>37562</v>
      </c>
      <c r="D98" s="16">
        <v>37812</v>
      </c>
      <c r="E98" s="16">
        <v>38264</v>
      </c>
      <c r="F98" s="16">
        <v>37335</v>
      </c>
      <c r="G98" s="16">
        <v>38437</v>
      </c>
      <c r="H98" s="16">
        <v>38338</v>
      </c>
      <c r="I98" s="16">
        <v>38120</v>
      </c>
      <c r="J98" s="16">
        <v>38407</v>
      </c>
      <c r="K98" s="16">
        <v>37990</v>
      </c>
      <c r="L98" s="16">
        <v>38720</v>
      </c>
      <c r="M98" s="51">
        <v>38759</v>
      </c>
      <c r="N98" s="18">
        <f t="shared" si="2"/>
        <v>38131.75</v>
      </c>
    </row>
    <row r="99" spans="1:14" ht="12" customHeight="1">
      <c r="A99" s="11" t="str">
        <f>'Pregnant Women Participating'!A99</f>
        <v>Northern Marianas</v>
      </c>
      <c r="B99" s="18">
        <v>835</v>
      </c>
      <c r="C99" s="16">
        <v>828</v>
      </c>
      <c r="D99" s="16">
        <v>836</v>
      </c>
      <c r="E99" s="16">
        <v>852</v>
      </c>
      <c r="F99" s="16">
        <v>805</v>
      </c>
      <c r="G99" s="16">
        <v>798</v>
      </c>
      <c r="H99" s="16">
        <v>806</v>
      </c>
      <c r="I99" s="16">
        <v>799</v>
      </c>
      <c r="J99" s="16">
        <v>793</v>
      </c>
      <c r="K99" s="16">
        <v>812</v>
      </c>
      <c r="L99" s="16">
        <v>808</v>
      </c>
      <c r="M99" s="51">
        <v>775</v>
      </c>
      <c r="N99" s="18">
        <f t="shared" si="2"/>
        <v>812.25</v>
      </c>
    </row>
    <row r="100" spans="1:14" ht="12" customHeight="1">
      <c r="A100" s="11" t="str">
        <f>'Pregnant Women Participating'!A100</f>
        <v>Inter-Tribal Council, AZ</v>
      </c>
      <c r="B100" s="18">
        <v>2589</v>
      </c>
      <c r="C100" s="16">
        <v>2520</v>
      </c>
      <c r="D100" s="16">
        <v>2557</v>
      </c>
      <c r="E100" s="16">
        <v>2529</v>
      </c>
      <c r="F100" s="16">
        <v>2450</v>
      </c>
      <c r="G100" s="16">
        <v>2506</v>
      </c>
      <c r="H100" s="16">
        <v>2455</v>
      </c>
      <c r="I100" s="16">
        <v>2421</v>
      </c>
      <c r="J100" s="16">
        <v>2425</v>
      </c>
      <c r="K100" s="16">
        <v>2383</v>
      </c>
      <c r="L100" s="16">
        <v>2429</v>
      </c>
      <c r="M100" s="51">
        <v>2417</v>
      </c>
      <c r="N100" s="18">
        <f t="shared" si="2"/>
        <v>2473.4166666666665</v>
      </c>
    </row>
    <row r="101" spans="1:14" ht="12" customHeight="1">
      <c r="A101" s="11" t="str">
        <f>'Pregnant Women Participating'!A101</f>
        <v>Navajo Nation, AZ</v>
      </c>
      <c r="B101" s="18">
        <v>2433</v>
      </c>
      <c r="C101" s="16">
        <v>2410</v>
      </c>
      <c r="D101" s="16">
        <v>2420</v>
      </c>
      <c r="E101" s="16">
        <v>2479</v>
      </c>
      <c r="F101" s="16">
        <v>2366</v>
      </c>
      <c r="G101" s="16">
        <v>2429</v>
      </c>
      <c r="H101" s="16">
        <v>2439</v>
      </c>
      <c r="I101" s="16">
        <v>2435</v>
      </c>
      <c r="J101" s="16">
        <v>2486</v>
      </c>
      <c r="K101" s="16">
        <v>2481</v>
      </c>
      <c r="L101" s="16">
        <v>2570</v>
      </c>
      <c r="M101" s="51">
        <v>2500</v>
      </c>
      <c r="N101" s="18">
        <f t="shared" si="2"/>
        <v>2454</v>
      </c>
    </row>
    <row r="102" spans="1:14" ht="12" customHeight="1">
      <c r="A102" s="11" t="str">
        <f>'Pregnant Women Participating'!A102</f>
        <v>Inter-Tribal Council, NV</v>
      </c>
      <c r="B102" s="18">
        <v>383</v>
      </c>
      <c r="C102" s="16">
        <v>385</v>
      </c>
      <c r="D102" s="16">
        <v>368</v>
      </c>
      <c r="E102" s="16">
        <v>394</v>
      </c>
      <c r="F102" s="16">
        <v>389</v>
      </c>
      <c r="G102" s="16">
        <v>383</v>
      </c>
      <c r="H102" s="16">
        <v>373</v>
      </c>
      <c r="I102" s="16">
        <v>362</v>
      </c>
      <c r="J102" s="16">
        <v>352</v>
      </c>
      <c r="K102" s="16">
        <v>345</v>
      </c>
      <c r="L102" s="16">
        <v>348</v>
      </c>
      <c r="M102" s="51">
        <v>333</v>
      </c>
      <c r="N102" s="18">
        <f>IF(SUM(B102:M102)&gt;0,AVERAGE(B102:M102)," ")</f>
        <v>367.9166666666667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449583</v>
      </c>
      <c r="C103" s="20">
        <v>447475</v>
      </c>
      <c r="D103" s="20">
        <v>446903</v>
      </c>
      <c r="E103" s="20">
        <v>451028</v>
      </c>
      <c r="F103" s="20">
        <v>442639</v>
      </c>
      <c r="G103" s="20">
        <v>452001</v>
      </c>
      <c r="H103" s="20">
        <v>449589</v>
      </c>
      <c r="I103" s="20">
        <v>449920</v>
      </c>
      <c r="J103" s="20">
        <v>453746</v>
      </c>
      <c r="K103" s="20">
        <v>450551</v>
      </c>
      <c r="L103" s="20">
        <v>456776</v>
      </c>
      <c r="M103" s="50">
        <v>453461</v>
      </c>
      <c r="N103" s="21">
        <f>IF(SUM(B103:M103)&gt;0,AVERAGE(B103:M103)," ")</f>
        <v>450306</v>
      </c>
    </row>
    <row r="104" spans="1:14" s="38" customFormat="1" ht="16.5" customHeight="1" thickBot="1">
      <c r="A104" s="35" t="str">
        <f>'Pregnant Women Participating'!A104</f>
        <v>TOTAL</v>
      </c>
      <c r="B104" s="36">
        <v>2122426</v>
      </c>
      <c r="C104" s="37">
        <v>2111261</v>
      </c>
      <c r="D104" s="37">
        <v>2091743</v>
      </c>
      <c r="E104" s="37">
        <v>2109868</v>
      </c>
      <c r="F104" s="37">
        <v>2079619</v>
      </c>
      <c r="G104" s="37">
        <v>2108452</v>
      </c>
      <c r="H104" s="37">
        <v>2097815</v>
      </c>
      <c r="I104" s="37">
        <v>2101886</v>
      </c>
      <c r="J104" s="37">
        <v>2109001</v>
      </c>
      <c r="K104" s="37">
        <v>2083489</v>
      </c>
      <c r="L104" s="37">
        <v>2111867</v>
      </c>
      <c r="M104" s="53">
        <v>2105692</v>
      </c>
      <c r="N104" s="36">
        <f>IF(SUM(B104:M104)&gt;0,AVERAGE(B104:M104)," ")</f>
        <v>2102759.9166666665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31525</v>
      </c>
      <c r="C6" s="16">
        <v>31047</v>
      </c>
      <c r="D6" s="16">
        <v>30284</v>
      </c>
      <c r="E6" s="16">
        <v>29338</v>
      </c>
      <c r="F6" s="16">
        <v>28630</v>
      </c>
      <c r="G6" s="16">
        <v>30072</v>
      </c>
      <c r="H6" s="16">
        <v>29949</v>
      </c>
      <c r="I6" s="16">
        <v>30479</v>
      </c>
      <c r="J6" s="16">
        <v>30401</v>
      </c>
      <c r="K6" s="16">
        <v>30545</v>
      </c>
      <c r="L6" s="16">
        <v>31283</v>
      </c>
      <c r="M6" s="51">
        <v>30617</v>
      </c>
      <c r="N6" s="18">
        <f aca="true" t="shared" si="0" ref="N6:N37">IF(SUM(B6:M6)&gt;0,AVERAGE(B6:M6)," ")</f>
        <v>30347.5</v>
      </c>
    </row>
    <row r="7" spans="1:14" s="7" customFormat="1" ht="12" customHeight="1">
      <c r="A7" s="10" t="str">
        <f>'Pregnant Women Participating'!A7</f>
        <v>Maine</v>
      </c>
      <c r="B7" s="18">
        <v>14809</v>
      </c>
      <c r="C7" s="16">
        <v>14812</v>
      </c>
      <c r="D7" s="16">
        <v>14587</v>
      </c>
      <c r="E7" s="16">
        <v>14711</v>
      </c>
      <c r="F7" s="16">
        <v>14545</v>
      </c>
      <c r="G7" s="16">
        <v>14802</v>
      </c>
      <c r="H7" s="16">
        <v>14810</v>
      </c>
      <c r="I7" s="16">
        <v>14994</v>
      </c>
      <c r="J7" s="16">
        <v>15011</v>
      </c>
      <c r="K7" s="16">
        <v>14875</v>
      </c>
      <c r="L7" s="16">
        <v>15115</v>
      </c>
      <c r="M7" s="51">
        <v>15024</v>
      </c>
      <c r="N7" s="18">
        <f t="shared" si="0"/>
        <v>14841.25</v>
      </c>
    </row>
    <row r="8" spans="1:14" s="7" customFormat="1" ht="12" customHeight="1">
      <c r="A8" s="10" t="str">
        <f>'Pregnant Women Participating'!A8</f>
        <v>Massachusetts</v>
      </c>
      <c r="B8" s="18">
        <v>62886</v>
      </c>
      <c r="C8" s="16">
        <v>62578</v>
      </c>
      <c r="D8" s="16">
        <v>61845</v>
      </c>
      <c r="E8" s="16">
        <v>61218</v>
      </c>
      <c r="F8" s="16">
        <v>59545</v>
      </c>
      <c r="G8" s="16">
        <v>62968</v>
      </c>
      <c r="H8" s="16">
        <v>63428</v>
      </c>
      <c r="I8" s="16">
        <v>64395</v>
      </c>
      <c r="J8" s="16">
        <v>64456</v>
      </c>
      <c r="K8" s="16">
        <v>67531</v>
      </c>
      <c r="L8" s="16">
        <v>68559</v>
      </c>
      <c r="M8" s="51">
        <v>67982</v>
      </c>
      <c r="N8" s="18">
        <f t="shared" si="0"/>
        <v>63949.25</v>
      </c>
    </row>
    <row r="9" spans="1:14" s="7" customFormat="1" ht="12" customHeight="1">
      <c r="A9" s="10" t="str">
        <f>'Pregnant Women Participating'!A9</f>
        <v>New Hampshire</v>
      </c>
      <c r="B9" s="18">
        <v>9187</v>
      </c>
      <c r="C9" s="16">
        <v>9147</v>
      </c>
      <c r="D9" s="16">
        <v>9083</v>
      </c>
      <c r="E9" s="16">
        <v>8860</v>
      </c>
      <c r="F9" s="16">
        <v>8618</v>
      </c>
      <c r="G9" s="16">
        <v>8931</v>
      </c>
      <c r="H9" s="16">
        <v>8923</v>
      </c>
      <c r="I9" s="16">
        <v>8951</v>
      </c>
      <c r="J9" s="16">
        <v>8793</v>
      </c>
      <c r="K9" s="16">
        <v>8448</v>
      </c>
      <c r="L9" s="16">
        <v>8510</v>
      </c>
      <c r="M9" s="51">
        <v>8397</v>
      </c>
      <c r="N9" s="18">
        <f t="shared" si="0"/>
        <v>8820.666666666666</v>
      </c>
    </row>
    <row r="10" spans="1:14" s="7" customFormat="1" ht="12" customHeight="1">
      <c r="A10" s="10" t="str">
        <f>'Pregnant Women Participating'!A10</f>
        <v>New York</v>
      </c>
      <c r="B10" s="18">
        <v>266959</v>
      </c>
      <c r="C10" s="16">
        <v>266369</v>
      </c>
      <c r="D10" s="16">
        <v>261380</v>
      </c>
      <c r="E10" s="16">
        <v>261110</v>
      </c>
      <c r="F10" s="16">
        <v>258622</v>
      </c>
      <c r="G10" s="16">
        <v>263694</v>
      </c>
      <c r="H10" s="16">
        <v>262885</v>
      </c>
      <c r="I10" s="16">
        <v>265922</v>
      </c>
      <c r="J10" s="16">
        <v>268483</v>
      </c>
      <c r="K10" s="16">
        <v>267040</v>
      </c>
      <c r="L10" s="16">
        <v>271509</v>
      </c>
      <c r="M10" s="51">
        <v>270925</v>
      </c>
      <c r="N10" s="18">
        <f t="shared" si="0"/>
        <v>265408.1666666667</v>
      </c>
    </row>
    <row r="11" spans="1:14" s="7" customFormat="1" ht="12" customHeight="1">
      <c r="A11" s="10" t="str">
        <f>'Pregnant Women Participating'!A11</f>
        <v>Rhode Island</v>
      </c>
      <c r="B11" s="18">
        <v>14156</v>
      </c>
      <c r="C11" s="16">
        <v>14151</v>
      </c>
      <c r="D11" s="16">
        <v>13689</v>
      </c>
      <c r="E11" s="16">
        <v>13405</v>
      </c>
      <c r="F11" s="16">
        <v>13346</v>
      </c>
      <c r="G11" s="16">
        <v>13657</v>
      </c>
      <c r="H11" s="16">
        <v>13687</v>
      </c>
      <c r="I11" s="16">
        <v>13835</v>
      </c>
      <c r="J11" s="16">
        <v>13966</v>
      </c>
      <c r="K11" s="16">
        <v>13862</v>
      </c>
      <c r="L11" s="16">
        <v>13996</v>
      </c>
      <c r="M11" s="51">
        <v>13834</v>
      </c>
      <c r="N11" s="18">
        <f t="shared" si="0"/>
        <v>13798.666666666666</v>
      </c>
    </row>
    <row r="12" spans="1:14" s="7" customFormat="1" ht="12" customHeight="1">
      <c r="A12" s="10" t="str">
        <f>'Pregnant Women Participating'!A12</f>
        <v>Vermont</v>
      </c>
      <c r="B12" s="18">
        <v>9948</v>
      </c>
      <c r="C12" s="16">
        <v>9893</v>
      </c>
      <c r="D12" s="16">
        <v>9878</v>
      </c>
      <c r="E12" s="16">
        <v>9832</v>
      </c>
      <c r="F12" s="16">
        <v>9717</v>
      </c>
      <c r="G12" s="16">
        <v>9612</v>
      </c>
      <c r="H12" s="16">
        <v>9647</v>
      </c>
      <c r="I12" s="16">
        <v>9616</v>
      </c>
      <c r="J12" s="16">
        <v>9552</v>
      </c>
      <c r="K12" s="16">
        <v>9556</v>
      </c>
      <c r="L12" s="16">
        <v>9592</v>
      </c>
      <c r="M12" s="51">
        <v>9645</v>
      </c>
      <c r="N12" s="18">
        <f t="shared" si="0"/>
        <v>9707.333333333334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57</v>
      </c>
      <c r="C13" s="16">
        <v>52</v>
      </c>
      <c r="D13" s="16">
        <v>49</v>
      </c>
      <c r="E13" s="16">
        <v>51</v>
      </c>
      <c r="F13" s="16">
        <v>52</v>
      </c>
      <c r="G13" s="16">
        <v>53</v>
      </c>
      <c r="H13" s="16">
        <v>53</v>
      </c>
      <c r="I13" s="16">
        <v>53</v>
      </c>
      <c r="J13" s="16">
        <v>51</v>
      </c>
      <c r="K13" s="16">
        <v>48</v>
      </c>
      <c r="L13" s="16">
        <v>47</v>
      </c>
      <c r="M13" s="51">
        <v>46</v>
      </c>
      <c r="N13" s="18">
        <f t="shared" si="0"/>
        <v>51</v>
      </c>
    </row>
    <row r="14" spans="1:14" s="7" customFormat="1" ht="12" customHeight="1">
      <c r="A14" s="10" t="str">
        <f>'Pregnant Women Participating'!A14</f>
        <v>Pleasant Point, ME</v>
      </c>
      <c r="B14" s="18">
        <v>51</v>
      </c>
      <c r="C14" s="16">
        <v>45</v>
      </c>
      <c r="D14" s="16">
        <v>45</v>
      </c>
      <c r="E14" s="16">
        <v>48</v>
      </c>
      <c r="F14" s="16">
        <v>44</v>
      </c>
      <c r="G14" s="16">
        <v>40</v>
      </c>
      <c r="H14" s="16">
        <v>50</v>
      </c>
      <c r="I14" s="16">
        <v>51</v>
      </c>
      <c r="J14" s="16">
        <v>49</v>
      </c>
      <c r="K14" s="16">
        <v>40</v>
      </c>
      <c r="L14" s="16">
        <v>49</v>
      </c>
      <c r="M14" s="51">
        <v>51</v>
      </c>
      <c r="N14" s="18">
        <f t="shared" si="0"/>
        <v>46.916666666666664</v>
      </c>
    </row>
    <row r="15" spans="1:14" s="7" customFormat="1" ht="12" customHeight="1">
      <c r="A15" s="10" t="str">
        <f>'Pregnant Women Participating'!A15</f>
        <v>Seneca Nation, NY</v>
      </c>
      <c r="B15" s="18">
        <v>48</v>
      </c>
      <c r="C15" s="16">
        <v>50</v>
      </c>
      <c r="D15" s="16">
        <v>53</v>
      </c>
      <c r="E15" s="16">
        <v>52</v>
      </c>
      <c r="F15" s="16">
        <v>49</v>
      </c>
      <c r="G15" s="16">
        <v>39</v>
      </c>
      <c r="H15" s="16">
        <v>43</v>
      </c>
      <c r="I15" s="16">
        <v>43</v>
      </c>
      <c r="J15" s="16">
        <v>45</v>
      </c>
      <c r="K15" s="16">
        <v>42</v>
      </c>
      <c r="L15" s="16">
        <v>50</v>
      </c>
      <c r="M15" s="51">
        <v>45</v>
      </c>
      <c r="N15" s="18">
        <f t="shared" si="0"/>
        <v>46.583333333333336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409626</v>
      </c>
      <c r="C16" s="20">
        <v>408144</v>
      </c>
      <c r="D16" s="20">
        <v>400893</v>
      </c>
      <c r="E16" s="20">
        <v>398625</v>
      </c>
      <c r="F16" s="20">
        <v>393168</v>
      </c>
      <c r="G16" s="20">
        <v>403868</v>
      </c>
      <c r="H16" s="20">
        <v>403475</v>
      </c>
      <c r="I16" s="20">
        <v>408339</v>
      </c>
      <c r="J16" s="20">
        <v>410807</v>
      </c>
      <c r="K16" s="20">
        <v>411987</v>
      </c>
      <c r="L16" s="20">
        <v>418710</v>
      </c>
      <c r="M16" s="50">
        <v>416566</v>
      </c>
      <c r="N16" s="21">
        <f t="shared" si="0"/>
        <v>407017.3333333333</v>
      </c>
    </row>
    <row r="17" spans="1:14" ht="12" customHeight="1">
      <c r="A17" s="10" t="str">
        <f>'Pregnant Women Participating'!A17</f>
        <v>Delaware</v>
      </c>
      <c r="B17" s="18">
        <v>12687</v>
      </c>
      <c r="C17" s="16">
        <v>12493</v>
      </c>
      <c r="D17" s="16">
        <v>12182</v>
      </c>
      <c r="E17" s="16">
        <v>12140</v>
      </c>
      <c r="F17" s="16">
        <v>12189</v>
      </c>
      <c r="G17" s="16">
        <v>12290</v>
      </c>
      <c r="H17" s="16">
        <v>12041</v>
      </c>
      <c r="I17" s="16">
        <v>12221</v>
      </c>
      <c r="J17" s="16">
        <v>12098</v>
      </c>
      <c r="K17" s="16">
        <v>12192</v>
      </c>
      <c r="L17" s="16">
        <v>12170</v>
      </c>
      <c r="M17" s="51">
        <v>12188</v>
      </c>
      <c r="N17" s="18">
        <f t="shared" si="0"/>
        <v>12240.916666666666</v>
      </c>
    </row>
    <row r="18" spans="1:14" ht="12" customHeight="1">
      <c r="A18" s="10" t="str">
        <f>'Pregnant Women Participating'!A18</f>
        <v>District of Columbia</v>
      </c>
      <c r="B18" s="18">
        <v>7842</v>
      </c>
      <c r="C18" s="16">
        <v>7855</v>
      </c>
      <c r="D18" s="16">
        <v>7873</v>
      </c>
      <c r="E18" s="16">
        <v>7684</v>
      </c>
      <c r="F18" s="16">
        <v>7458</v>
      </c>
      <c r="G18" s="16">
        <v>7697</v>
      </c>
      <c r="H18" s="16">
        <v>7563</v>
      </c>
      <c r="I18" s="16">
        <v>7355</v>
      </c>
      <c r="J18" s="16">
        <v>7388</v>
      </c>
      <c r="K18" s="16">
        <v>7409</v>
      </c>
      <c r="L18" s="16">
        <v>7559</v>
      </c>
      <c r="M18" s="51">
        <v>7578</v>
      </c>
      <c r="N18" s="18">
        <f t="shared" si="0"/>
        <v>7605.083333333333</v>
      </c>
    </row>
    <row r="19" spans="1:14" ht="12" customHeight="1">
      <c r="A19" s="10" t="str">
        <f>'Pregnant Women Participating'!A19</f>
        <v>Maryland</v>
      </c>
      <c r="B19" s="18">
        <v>75383</v>
      </c>
      <c r="C19" s="16">
        <v>75680</v>
      </c>
      <c r="D19" s="16">
        <v>75062</v>
      </c>
      <c r="E19" s="16">
        <v>74946</v>
      </c>
      <c r="F19" s="16">
        <v>75087</v>
      </c>
      <c r="G19" s="16">
        <v>75478</v>
      </c>
      <c r="H19" s="16">
        <v>75458</v>
      </c>
      <c r="I19" s="16">
        <v>75715</v>
      </c>
      <c r="J19" s="16">
        <v>76277</v>
      </c>
      <c r="K19" s="16">
        <v>75902</v>
      </c>
      <c r="L19" s="16">
        <v>76896</v>
      </c>
      <c r="M19" s="51">
        <v>77018</v>
      </c>
      <c r="N19" s="18">
        <f t="shared" si="0"/>
        <v>75741.83333333333</v>
      </c>
    </row>
    <row r="20" spans="1:14" ht="12" customHeight="1">
      <c r="A20" s="10" t="str">
        <f>'Pregnant Women Participating'!A20</f>
        <v>New Jersey</v>
      </c>
      <c r="B20" s="18">
        <v>94006</v>
      </c>
      <c r="C20" s="16">
        <v>92956</v>
      </c>
      <c r="D20" s="16">
        <v>90879</v>
      </c>
      <c r="E20" s="16">
        <v>90622</v>
      </c>
      <c r="F20" s="16">
        <v>89930</v>
      </c>
      <c r="G20" s="16">
        <v>91864</v>
      </c>
      <c r="H20" s="16">
        <v>90618</v>
      </c>
      <c r="I20" s="16">
        <v>92023</v>
      </c>
      <c r="J20" s="16">
        <v>92471</v>
      </c>
      <c r="K20" s="16">
        <v>93124</v>
      </c>
      <c r="L20" s="16">
        <v>94518</v>
      </c>
      <c r="M20" s="51">
        <v>93976</v>
      </c>
      <c r="N20" s="18">
        <f t="shared" si="0"/>
        <v>92248.91666666667</v>
      </c>
    </row>
    <row r="21" spans="1:14" ht="12" customHeight="1">
      <c r="A21" s="10" t="str">
        <f>'Pregnant Women Participating'!A21</f>
        <v>Pennsylvania</v>
      </c>
      <c r="B21" s="18">
        <v>140651</v>
      </c>
      <c r="C21" s="16">
        <v>139725</v>
      </c>
      <c r="D21" s="16">
        <v>137108</v>
      </c>
      <c r="E21" s="16">
        <v>135861</v>
      </c>
      <c r="F21" s="16">
        <v>133501</v>
      </c>
      <c r="G21" s="16">
        <v>137732</v>
      </c>
      <c r="H21" s="16">
        <v>135561</v>
      </c>
      <c r="I21" s="16">
        <v>136898</v>
      </c>
      <c r="J21" s="16">
        <v>137104</v>
      </c>
      <c r="K21" s="16">
        <v>137097</v>
      </c>
      <c r="L21" s="16">
        <v>139357</v>
      </c>
      <c r="M21" s="51">
        <v>137654</v>
      </c>
      <c r="N21" s="18">
        <f t="shared" si="0"/>
        <v>137354.08333333334</v>
      </c>
    </row>
    <row r="22" spans="1:14" ht="12" customHeight="1">
      <c r="A22" s="10" t="str">
        <f>'Pregnant Women Participating'!A22</f>
        <v>Puerto Rico</v>
      </c>
      <c r="B22" s="18">
        <v>115505</v>
      </c>
      <c r="C22" s="16">
        <v>114005</v>
      </c>
      <c r="D22" s="16">
        <v>114014</v>
      </c>
      <c r="E22" s="16">
        <v>113015</v>
      </c>
      <c r="F22" s="16">
        <v>116746</v>
      </c>
      <c r="G22" s="16">
        <v>118820</v>
      </c>
      <c r="H22" s="16">
        <v>118076</v>
      </c>
      <c r="I22" s="16">
        <v>117812</v>
      </c>
      <c r="J22" s="16">
        <v>118360</v>
      </c>
      <c r="K22" s="16">
        <v>117972</v>
      </c>
      <c r="L22" s="16">
        <v>117826</v>
      </c>
      <c r="M22" s="51">
        <v>118149</v>
      </c>
      <c r="N22" s="18">
        <f t="shared" si="0"/>
        <v>116691.66666666667</v>
      </c>
    </row>
    <row r="23" spans="1:14" ht="12" customHeight="1">
      <c r="A23" s="10" t="str">
        <f>'Pregnant Women Participating'!A23</f>
        <v>Virginia</v>
      </c>
      <c r="B23" s="18">
        <v>81482</v>
      </c>
      <c r="C23" s="16">
        <v>80376</v>
      </c>
      <c r="D23" s="16">
        <v>78452</v>
      </c>
      <c r="E23" s="16">
        <v>77872</v>
      </c>
      <c r="F23" s="16">
        <v>76171</v>
      </c>
      <c r="G23" s="16">
        <v>77477</v>
      </c>
      <c r="H23" s="16">
        <v>77018</v>
      </c>
      <c r="I23" s="16">
        <v>77604</v>
      </c>
      <c r="J23" s="16">
        <v>78757</v>
      </c>
      <c r="K23" s="16">
        <v>79779</v>
      </c>
      <c r="L23" s="16">
        <v>80810</v>
      </c>
      <c r="M23" s="51">
        <v>80847</v>
      </c>
      <c r="N23" s="18">
        <f t="shared" si="0"/>
        <v>78887.08333333333</v>
      </c>
    </row>
    <row r="24" spans="1:14" ht="12" customHeight="1">
      <c r="A24" s="10" t="str">
        <f>'Pregnant Women Participating'!A24</f>
        <v>Virgin Islands</v>
      </c>
      <c r="B24" s="18">
        <v>2943</v>
      </c>
      <c r="C24" s="16">
        <v>2880</v>
      </c>
      <c r="D24" s="16">
        <v>2915</v>
      </c>
      <c r="E24" s="16">
        <v>2896</v>
      </c>
      <c r="F24" s="16">
        <v>2923</v>
      </c>
      <c r="G24" s="16">
        <v>2982</v>
      </c>
      <c r="H24" s="16">
        <v>2927</v>
      </c>
      <c r="I24" s="16">
        <v>2925</v>
      </c>
      <c r="J24" s="16">
        <v>2929</v>
      </c>
      <c r="K24" s="16">
        <v>2908</v>
      </c>
      <c r="L24" s="16">
        <v>2923</v>
      </c>
      <c r="M24" s="51">
        <v>2968</v>
      </c>
      <c r="N24" s="18">
        <f t="shared" si="0"/>
        <v>2926.5833333333335</v>
      </c>
    </row>
    <row r="25" spans="1:14" ht="12" customHeight="1">
      <c r="A25" s="10" t="str">
        <f>'Pregnant Women Participating'!A25</f>
        <v>West Virginia</v>
      </c>
      <c r="B25" s="18">
        <v>26742</v>
      </c>
      <c r="C25" s="16">
        <v>26398</v>
      </c>
      <c r="D25" s="16">
        <v>25246</v>
      </c>
      <c r="E25" s="16">
        <v>25282</v>
      </c>
      <c r="F25" s="16">
        <v>24955</v>
      </c>
      <c r="G25" s="16">
        <v>25987</v>
      </c>
      <c r="H25" s="16">
        <v>25696</v>
      </c>
      <c r="I25" s="16">
        <v>25971</v>
      </c>
      <c r="J25" s="16">
        <v>25772</v>
      </c>
      <c r="K25" s="16">
        <v>25965</v>
      </c>
      <c r="L25" s="16">
        <v>26484</v>
      </c>
      <c r="M25" s="51">
        <v>26398</v>
      </c>
      <c r="N25" s="18">
        <f t="shared" si="0"/>
        <v>25908</v>
      </c>
    </row>
    <row r="26" spans="1:14" s="23" customFormat="1" ht="24.75" customHeight="1">
      <c r="A26" s="19" t="str">
        <f>'Pregnant Women Participating'!A26</f>
        <v>Mid-Atlantic Region</v>
      </c>
      <c r="B26" s="21">
        <v>557241</v>
      </c>
      <c r="C26" s="20">
        <v>552368</v>
      </c>
      <c r="D26" s="20">
        <v>543731</v>
      </c>
      <c r="E26" s="20">
        <v>540318</v>
      </c>
      <c r="F26" s="20">
        <v>538960</v>
      </c>
      <c r="G26" s="20">
        <v>550327</v>
      </c>
      <c r="H26" s="20">
        <v>544958</v>
      </c>
      <c r="I26" s="20">
        <v>548524</v>
      </c>
      <c r="J26" s="20">
        <v>551156</v>
      </c>
      <c r="K26" s="20">
        <v>552348</v>
      </c>
      <c r="L26" s="20">
        <v>558543</v>
      </c>
      <c r="M26" s="50">
        <v>556776</v>
      </c>
      <c r="N26" s="21">
        <f t="shared" si="0"/>
        <v>549604.1666666666</v>
      </c>
    </row>
    <row r="27" spans="1:14" ht="12" customHeight="1">
      <c r="A27" s="10" t="str">
        <f>'Pregnant Women Participating'!A27</f>
        <v>Alabama</v>
      </c>
      <c r="B27" s="18">
        <v>77124</v>
      </c>
      <c r="C27" s="16">
        <v>75709</v>
      </c>
      <c r="D27" s="16">
        <v>74647</v>
      </c>
      <c r="E27" s="16">
        <v>75129</v>
      </c>
      <c r="F27" s="16">
        <v>73151</v>
      </c>
      <c r="G27" s="16">
        <v>74506</v>
      </c>
      <c r="H27" s="16">
        <v>72323</v>
      </c>
      <c r="I27" s="16">
        <v>74658</v>
      </c>
      <c r="J27" s="16">
        <v>75213</v>
      </c>
      <c r="K27" s="16">
        <v>76167</v>
      </c>
      <c r="L27" s="16">
        <v>77384</v>
      </c>
      <c r="M27" s="51">
        <v>77362</v>
      </c>
      <c r="N27" s="18">
        <f t="shared" si="0"/>
        <v>75281.08333333333</v>
      </c>
    </row>
    <row r="28" spans="1:14" ht="12" customHeight="1">
      <c r="A28" s="10" t="str">
        <f>'Pregnant Women Participating'!A28</f>
        <v>Florida</v>
      </c>
      <c r="B28" s="18">
        <v>262773</v>
      </c>
      <c r="C28" s="16">
        <v>257940</v>
      </c>
      <c r="D28" s="16">
        <v>252405</v>
      </c>
      <c r="E28" s="16">
        <v>252168</v>
      </c>
      <c r="F28" s="16">
        <v>246994</v>
      </c>
      <c r="G28" s="16">
        <v>245060</v>
      </c>
      <c r="H28" s="16">
        <v>248359</v>
      </c>
      <c r="I28" s="16">
        <v>249333</v>
      </c>
      <c r="J28" s="16">
        <v>255720</v>
      </c>
      <c r="K28" s="16">
        <v>253160</v>
      </c>
      <c r="L28" s="16">
        <v>259698</v>
      </c>
      <c r="M28" s="51">
        <v>261679</v>
      </c>
      <c r="N28" s="18">
        <f t="shared" si="0"/>
        <v>253774.08333333334</v>
      </c>
    </row>
    <row r="29" spans="1:14" ht="12" customHeight="1">
      <c r="A29" s="10" t="str">
        <f>'Pregnant Women Participating'!A29</f>
        <v>Georgia</v>
      </c>
      <c r="B29" s="18">
        <v>162749</v>
      </c>
      <c r="C29" s="16">
        <v>161303</v>
      </c>
      <c r="D29" s="16">
        <v>163062</v>
      </c>
      <c r="E29" s="16">
        <v>156088</v>
      </c>
      <c r="F29" s="16">
        <v>154372</v>
      </c>
      <c r="G29" s="16">
        <v>157805</v>
      </c>
      <c r="H29" s="16">
        <v>157662</v>
      </c>
      <c r="I29" s="16">
        <v>159138</v>
      </c>
      <c r="J29" s="16">
        <v>161008</v>
      </c>
      <c r="K29" s="16">
        <v>97413</v>
      </c>
      <c r="L29" s="16">
        <v>43298</v>
      </c>
      <c r="M29" s="51">
        <v>2997</v>
      </c>
      <c r="N29" s="18">
        <f t="shared" si="0"/>
        <v>131407.91666666666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62939</v>
      </c>
      <c r="L30" s="16">
        <v>121904</v>
      </c>
      <c r="M30" s="51">
        <v>161357</v>
      </c>
      <c r="N30" s="18">
        <f t="shared" si="0"/>
        <v>115400</v>
      </c>
    </row>
    <row r="31" spans="1:14" ht="12" customHeight="1">
      <c r="A31" s="10" t="str">
        <f>'Pregnant Women Participating'!A31</f>
        <v>Kentucky</v>
      </c>
      <c r="B31" s="18">
        <v>74499</v>
      </c>
      <c r="C31" s="16">
        <v>73107</v>
      </c>
      <c r="D31" s="16">
        <v>71343</v>
      </c>
      <c r="E31" s="16">
        <v>69724</v>
      </c>
      <c r="F31" s="16">
        <v>69034</v>
      </c>
      <c r="G31" s="16">
        <v>70345</v>
      </c>
      <c r="H31" s="16">
        <v>69718</v>
      </c>
      <c r="I31" s="16">
        <v>69701</v>
      </c>
      <c r="J31" s="16">
        <v>70109</v>
      </c>
      <c r="K31" s="16">
        <v>67248</v>
      </c>
      <c r="L31" s="16">
        <v>71387</v>
      </c>
      <c r="M31" s="51">
        <v>70976</v>
      </c>
      <c r="N31" s="18">
        <f t="shared" si="0"/>
        <v>70599.25</v>
      </c>
    </row>
    <row r="32" spans="1:14" ht="12" customHeight="1">
      <c r="A32" s="10" t="str">
        <f>'Pregnant Women Participating'!A32</f>
        <v>Mississippi</v>
      </c>
      <c r="B32" s="18">
        <v>53038</v>
      </c>
      <c r="C32" s="16">
        <v>52675</v>
      </c>
      <c r="D32" s="16">
        <v>51368</v>
      </c>
      <c r="E32" s="16">
        <v>51348</v>
      </c>
      <c r="F32" s="16">
        <v>48232</v>
      </c>
      <c r="G32" s="16">
        <v>49884</v>
      </c>
      <c r="H32" s="16">
        <v>48571</v>
      </c>
      <c r="I32" s="16">
        <v>49275</v>
      </c>
      <c r="J32" s="16">
        <v>50654</v>
      </c>
      <c r="K32" s="16">
        <v>50115</v>
      </c>
      <c r="L32" s="16">
        <v>51620</v>
      </c>
      <c r="M32" s="51">
        <v>51557</v>
      </c>
      <c r="N32" s="18">
        <f t="shared" si="0"/>
        <v>50694.75</v>
      </c>
    </row>
    <row r="33" spans="1:14" ht="12" customHeight="1">
      <c r="A33" s="10" t="str">
        <f>'Pregnant Women Participating'!A33</f>
        <v>North Carolina</v>
      </c>
      <c r="B33" s="18">
        <v>141473</v>
      </c>
      <c r="C33" s="16">
        <v>140592</v>
      </c>
      <c r="D33" s="16">
        <v>137473</v>
      </c>
      <c r="E33" s="16">
        <v>137545</v>
      </c>
      <c r="F33" s="16">
        <v>136248</v>
      </c>
      <c r="G33" s="16">
        <v>138136</v>
      </c>
      <c r="H33" s="16">
        <v>137619</v>
      </c>
      <c r="I33" s="16">
        <v>138924</v>
      </c>
      <c r="J33" s="16">
        <v>140144</v>
      </c>
      <c r="K33" s="16">
        <v>141135</v>
      </c>
      <c r="L33" s="16">
        <v>143046</v>
      </c>
      <c r="M33" s="51">
        <v>143380</v>
      </c>
      <c r="N33" s="18">
        <f t="shared" si="0"/>
        <v>139642.91666666666</v>
      </c>
    </row>
    <row r="34" spans="1:14" ht="12" customHeight="1">
      <c r="A34" s="10" t="str">
        <f>'Pregnant Women Participating'!A34</f>
        <v>South Carolina</v>
      </c>
      <c r="B34" s="18">
        <v>63266</v>
      </c>
      <c r="C34" s="16">
        <v>63246</v>
      </c>
      <c r="D34" s="16">
        <v>62126</v>
      </c>
      <c r="E34" s="16">
        <v>60661</v>
      </c>
      <c r="F34" s="16">
        <v>59674</v>
      </c>
      <c r="G34" s="16">
        <v>60346</v>
      </c>
      <c r="H34" s="16">
        <v>60477</v>
      </c>
      <c r="I34" s="16">
        <v>61053</v>
      </c>
      <c r="J34" s="16">
        <v>61879</v>
      </c>
      <c r="K34" s="16">
        <v>61964</v>
      </c>
      <c r="L34" s="16">
        <v>63487</v>
      </c>
      <c r="M34" s="51">
        <v>64131</v>
      </c>
      <c r="N34" s="18">
        <f t="shared" si="0"/>
        <v>61859.166666666664</v>
      </c>
    </row>
    <row r="35" spans="1:14" ht="12" customHeight="1">
      <c r="A35" s="10" t="str">
        <f>'Pregnant Women Participating'!A35</f>
        <v>Tennessee</v>
      </c>
      <c r="B35" s="18">
        <v>81585</v>
      </c>
      <c r="C35" s="16">
        <v>79787</v>
      </c>
      <c r="D35" s="16">
        <v>77130</v>
      </c>
      <c r="E35" s="16">
        <v>75267</v>
      </c>
      <c r="F35" s="16">
        <v>73761</v>
      </c>
      <c r="G35" s="16">
        <v>75198</v>
      </c>
      <c r="H35" s="16">
        <v>75584</v>
      </c>
      <c r="I35" s="16">
        <v>76115</v>
      </c>
      <c r="J35" s="16">
        <v>76687</v>
      </c>
      <c r="K35" s="16">
        <v>76889</v>
      </c>
      <c r="L35" s="16">
        <v>79404</v>
      </c>
      <c r="M35" s="51">
        <v>79715</v>
      </c>
      <c r="N35" s="18">
        <f t="shared" si="0"/>
        <v>77260.16666666667</v>
      </c>
    </row>
    <row r="36" spans="1:14" ht="12" customHeight="1">
      <c r="A36" s="10" t="str">
        <f>'Pregnant Women Participating'!A36</f>
        <v>Choctaw Indians, MS</v>
      </c>
      <c r="B36" s="18">
        <v>594</v>
      </c>
      <c r="C36" s="16">
        <v>551</v>
      </c>
      <c r="D36" s="16">
        <v>492</v>
      </c>
      <c r="E36" s="16">
        <v>537</v>
      </c>
      <c r="F36" s="16">
        <v>461</v>
      </c>
      <c r="G36" s="16">
        <v>482</v>
      </c>
      <c r="H36" s="16">
        <v>469</v>
      </c>
      <c r="I36" s="16">
        <v>469</v>
      </c>
      <c r="J36" s="16">
        <v>506</v>
      </c>
      <c r="K36" s="16">
        <v>456</v>
      </c>
      <c r="L36" s="16">
        <v>515</v>
      </c>
      <c r="M36" s="51">
        <v>497</v>
      </c>
      <c r="N36" s="18">
        <f t="shared" si="0"/>
        <v>502.4166666666667</v>
      </c>
    </row>
    <row r="37" spans="1:14" ht="12" customHeight="1">
      <c r="A37" s="10" t="str">
        <f>'Pregnant Women Participating'!A37</f>
        <v>Eastern Cherokee, NC</v>
      </c>
      <c r="B37" s="18">
        <v>339</v>
      </c>
      <c r="C37" s="16">
        <v>344</v>
      </c>
      <c r="D37" s="16">
        <v>332</v>
      </c>
      <c r="E37" s="16">
        <v>343</v>
      </c>
      <c r="F37" s="16">
        <v>342</v>
      </c>
      <c r="G37" s="16">
        <v>365</v>
      </c>
      <c r="H37" s="16">
        <v>366</v>
      </c>
      <c r="I37" s="16">
        <v>377</v>
      </c>
      <c r="J37" s="16">
        <v>346</v>
      </c>
      <c r="K37" s="16">
        <v>352</v>
      </c>
      <c r="L37" s="16">
        <v>347</v>
      </c>
      <c r="M37" s="51">
        <v>357</v>
      </c>
      <c r="N37" s="18">
        <f t="shared" si="0"/>
        <v>350.8333333333333</v>
      </c>
    </row>
    <row r="38" spans="1:14" s="23" customFormat="1" ht="24.75" customHeight="1">
      <c r="A38" s="19" t="str">
        <f>'Pregnant Women Participating'!A38</f>
        <v>Southeast Region</v>
      </c>
      <c r="B38" s="21">
        <v>917440</v>
      </c>
      <c r="C38" s="20">
        <v>905254</v>
      </c>
      <c r="D38" s="20">
        <v>890378</v>
      </c>
      <c r="E38" s="20">
        <v>878810</v>
      </c>
      <c r="F38" s="20">
        <v>862269</v>
      </c>
      <c r="G38" s="20">
        <v>872127</v>
      </c>
      <c r="H38" s="20">
        <v>871148</v>
      </c>
      <c r="I38" s="20">
        <v>879043</v>
      </c>
      <c r="J38" s="20">
        <v>892266</v>
      </c>
      <c r="K38" s="20">
        <v>887838</v>
      </c>
      <c r="L38" s="20">
        <v>912090</v>
      </c>
      <c r="M38" s="50">
        <v>914008</v>
      </c>
      <c r="N38" s="21">
        <f aca="true" t="shared" si="1" ref="N38:N69">IF(SUM(B38:M38)&gt;0,AVERAGE(B38:M38)," ")</f>
        <v>890222.5833333334</v>
      </c>
    </row>
    <row r="39" spans="1:14" ht="12" customHeight="1">
      <c r="A39" s="10" t="str">
        <f>'Pregnant Women Participating'!A39</f>
        <v>Illinois</v>
      </c>
      <c r="B39" s="18">
        <v>150907</v>
      </c>
      <c r="C39" s="16">
        <v>149713</v>
      </c>
      <c r="D39" s="16">
        <v>145016</v>
      </c>
      <c r="E39" s="16">
        <v>147172</v>
      </c>
      <c r="F39" s="16">
        <v>142464</v>
      </c>
      <c r="G39" s="16">
        <v>146075</v>
      </c>
      <c r="H39" s="16">
        <v>145530</v>
      </c>
      <c r="I39" s="16">
        <v>147739</v>
      </c>
      <c r="J39" s="16">
        <v>147825</v>
      </c>
      <c r="K39" s="16">
        <v>146913</v>
      </c>
      <c r="L39" s="16">
        <v>151689</v>
      </c>
      <c r="M39" s="51">
        <v>149902</v>
      </c>
      <c r="N39" s="18">
        <f t="shared" si="1"/>
        <v>147578.75</v>
      </c>
    </row>
    <row r="40" spans="1:14" ht="12" customHeight="1">
      <c r="A40" s="10" t="str">
        <f>'Pregnant Women Participating'!A40</f>
        <v>Indiana</v>
      </c>
      <c r="B40" s="18">
        <v>88259</v>
      </c>
      <c r="C40" s="16">
        <v>87717</v>
      </c>
      <c r="D40" s="16">
        <v>86867</v>
      </c>
      <c r="E40" s="16">
        <v>86549</v>
      </c>
      <c r="F40" s="16">
        <v>83049</v>
      </c>
      <c r="G40" s="16">
        <v>84687</v>
      </c>
      <c r="H40" s="16">
        <v>84312</v>
      </c>
      <c r="I40" s="16">
        <v>85349</v>
      </c>
      <c r="J40" s="16">
        <v>85752</v>
      </c>
      <c r="K40" s="16">
        <v>85093</v>
      </c>
      <c r="L40" s="16">
        <v>87319</v>
      </c>
      <c r="M40" s="51">
        <v>86327</v>
      </c>
      <c r="N40" s="18">
        <f t="shared" si="1"/>
        <v>85940</v>
      </c>
    </row>
    <row r="41" spans="1:14" ht="12" customHeight="1">
      <c r="A41" s="10" t="str">
        <f>'Pregnant Women Participating'!A41</f>
        <v>Michigan</v>
      </c>
      <c r="B41" s="18">
        <v>135112</v>
      </c>
      <c r="C41" s="16">
        <v>133666</v>
      </c>
      <c r="D41" s="16">
        <v>131285</v>
      </c>
      <c r="E41" s="16">
        <v>130633</v>
      </c>
      <c r="F41" s="16">
        <v>128129</v>
      </c>
      <c r="G41" s="16">
        <v>129152</v>
      </c>
      <c r="H41" s="16">
        <v>129269</v>
      </c>
      <c r="I41" s="16">
        <v>131213</v>
      </c>
      <c r="J41" s="16">
        <v>132430</v>
      </c>
      <c r="K41" s="16">
        <v>134008</v>
      </c>
      <c r="L41" s="16">
        <v>135305</v>
      </c>
      <c r="M41" s="51">
        <v>135741</v>
      </c>
      <c r="N41" s="18">
        <f t="shared" si="1"/>
        <v>132161.91666666666</v>
      </c>
    </row>
    <row r="42" spans="1:14" ht="12" customHeight="1">
      <c r="A42" s="10" t="str">
        <f>'Pregnant Women Participating'!A42</f>
        <v>Minnesota</v>
      </c>
      <c r="B42" s="18">
        <v>75614</v>
      </c>
      <c r="C42" s="16">
        <v>74714</v>
      </c>
      <c r="D42" s="16">
        <v>73676</v>
      </c>
      <c r="E42" s="16">
        <v>73366</v>
      </c>
      <c r="F42" s="16">
        <v>71829</v>
      </c>
      <c r="G42" s="16">
        <v>71628</v>
      </c>
      <c r="H42" s="16">
        <v>71721</v>
      </c>
      <c r="I42" s="16">
        <v>72012</v>
      </c>
      <c r="J42" s="16">
        <v>73004</v>
      </c>
      <c r="K42" s="16">
        <v>72646</v>
      </c>
      <c r="L42" s="16">
        <v>73227</v>
      </c>
      <c r="M42" s="51">
        <v>73508</v>
      </c>
      <c r="N42" s="18">
        <f t="shared" si="1"/>
        <v>73078.75</v>
      </c>
    </row>
    <row r="43" spans="1:14" ht="12" customHeight="1">
      <c r="A43" s="10" t="str">
        <f>'Pregnant Women Participating'!A43</f>
        <v>Ohio</v>
      </c>
      <c r="B43" s="18">
        <v>153169</v>
      </c>
      <c r="C43" s="16">
        <v>152917</v>
      </c>
      <c r="D43" s="16">
        <v>150131</v>
      </c>
      <c r="E43" s="16">
        <v>148348</v>
      </c>
      <c r="F43" s="16">
        <v>145378</v>
      </c>
      <c r="G43" s="16">
        <v>144382</v>
      </c>
      <c r="H43" s="16">
        <v>144871</v>
      </c>
      <c r="I43" s="16">
        <v>145698</v>
      </c>
      <c r="J43" s="16">
        <v>146897</v>
      </c>
      <c r="K43" s="16">
        <v>145510</v>
      </c>
      <c r="L43" s="16">
        <v>148261</v>
      </c>
      <c r="M43" s="51">
        <v>148413</v>
      </c>
      <c r="N43" s="18">
        <f t="shared" si="1"/>
        <v>147831.25</v>
      </c>
    </row>
    <row r="44" spans="1:14" ht="12" customHeight="1">
      <c r="A44" s="10" t="str">
        <f>'Pregnant Women Participating'!A44</f>
        <v>Wisconsin</v>
      </c>
      <c r="B44" s="18">
        <v>67703</v>
      </c>
      <c r="C44" s="16">
        <v>67478</v>
      </c>
      <c r="D44" s="16">
        <v>66621</v>
      </c>
      <c r="E44" s="16">
        <v>66663</v>
      </c>
      <c r="F44" s="16">
        <v>65059</v>
      </c>
      <c r="G44" s="16">
        <v>65382</v>
      </c>
      <c r="H44" s="16">
        <v>65022</v>
      </c>
      <c r="I44" s="16">
        <v>65665</v>
      </c>
      <c r="J44" s="16">
        <v>65989</v>
      </c>
      <c r="K44" s="16">
        <v>65177</v>
      </c>
      <c r="L44" s="16">
        <v>66673</v>
      </c>
      <c r="M44" s="51">
        <v>66268</v>
      </c>
      <c r="N44" s="18">
        <f t="shared" si="1"/>
        <v>66141.66666666667</v>
      </c>
    </row>
    <row r="45" spans="1:14" s="23" customFormat="1" ht="24.75" customHeight="1">
      <c r="A45" s="19" t="str">
        <f>'Pregnant Women Participating'!A45</f>
        <v>Midwest Region</v>
      </c>
      <c r="B45" s="21">
        <v>670764</v>
      </c>
      <c r="C45" s="20">
        <v>666205</v>
      </c>
      <c r="D45" s="20">
        <v>653596</v>
      </c>
      <c r="E45" s="20">
        <v>652731</v>
      </c>
      <c r="F45" s="20">
        <v>635908</v>
      </c>
      <c r="G45" s="20">
        <v>641306</v>
      </c>
      <c r="H45" s="20">
        <v>640725</v>
      </c>
      <c r="I45" s="20">
        <v>647676</v>
      </c>
      <c r="J45" s="20">
        <v>651897</v>
      </c>
      <c r="K45" s="20">
        <v>649347</v>
      </c>
      <c r="L45" s="20">
        <v>662474</v>
      </c>
      <c r="M45" s="50">
        <v>660159</v>
      </c>
      <c r="N45" s="21">
        <f t="shared" si="1"/>
        <v>652732.3333333334</v>
      </c>
    </row>
    <row r="46" spans="1:14" ht="12" customHeight="1">
      <c r="A46" s="10" t="str">
        <f>'Pregnant Women Participating'!A46</f>
        <v>Arkansas</v>
      </c>
      <c r="B46" s="18">
        <v>46047</v>
      </c>
      <c r="C46" s="16">
        <v>45263</v>
      </c>
      <c r="D46" s="16">
        <v>44796</v>
      </c>
      <c r="E46" s="16">
        <v>45030</v>
      </c>
      <c r="F46" s="16">
        <v>40550</v>
      </c>
      <c r="G46" s="16">
        <v>43737</v>
      </c>
      <c r="H46" s="16">
        <v>44810</v>
      </c>
      <c r="I46" s="16">
        <v>45900</v>
      </c>
      <c r="J46" s="16">
        <v>46732</v>
      </c>
      <c r="K46" s="16">
        <v>46911</v>
      </c>
      <c r="L46" s="16">
        <v>48538</v>
      </c>
      <c r="M46" s="51">
        <v>48252</v>
      </c>
      <c r="N46" s="18">
        <f t="shared" si="1"/>
        <v>45547.166666666664</v>
      </c>
    </row>
    <row r="47" spans="1:14" ht="12" customHeight="1">
      <c r="A47" s="10" t="str">
        <f>'Pregnant Women Participating'!A47</f>
        <v>Louisiana</v>
      </c>
      <c r="B47" s="18">
        <v>78584</v>
      </c>
      <c r="C47" s="16">
        <v>77245</v>
      </c>
      <c r="D47" s="16">
        <v>75668</v>
      </c>
      <c r="E47" s="16">
        <v>74488</v>
      </c>
      <c r="F47" s="16">
        <v>72742</v>
      </c>
      <c r="G47" s="16">
        <v>72203</v>
      </c>
      <c r="H47" s="16">
        <v>72169</v>
      </c>
      <c r="I47" s="16">
        <v>72586</v>
      </c>
      <c r="J47" s="16">
        <v>73630</v>
      </c>
      <c r="K47" s="16">
        <v>73468</v>
      </c>
      <c r="L47" s="16">
        <v>75257</v>
      </c>
      <c r="M47" s="51">
        <v>75403</v>
      </c>
      <c r="N47" s="18">
        <f t="shared" si="1"/>
        <v>74453.58333333333</v>
      </c>
    </row>
    <row r="48" spans="1:14" ht="12" customHeight="1">
      <c r="A48" s="10" t="str">
        <f>'Pregnant Women Participating'!A48</f>
        <v>New Mexico</v>
      </c>
      <c r="B48" s="18">
        <v>32847</v>
      </c>
      <c r="C48" s="16">
        <v>32798</v>
      </c>
      <c r="D48" s="16">
        <v>32300</v>
      </c>
      <c r="E48" s="16">
        <v>32605</v>
      </c>
      <c r="F48" s="16">
        <v>31109</v>
      </c>
      <c r="G48" s="16">
        <v>31939</v>
      </c>
      <c r="H48" s="16">
        <v>31400</v>
      </c>
      <c r="I48" s="16">
        <v>32052</v>
      </c>
      <c r="J48" s="16">
        <v>32237</v>
      </c>
      <c r="K48" s="16">
        <v>31845</v>
      </c>
      <c r="L48" s="16">
        <v>33057</v>
      </c>
      <c r="M48" s="51">
        <v>32913</v>
      </c>
      <c r="N48" s="18">
        <f t="shared" si="1"/>
        <v>32258.5</v>
      </c>
    </row>
    <row r="49" spans="1:14" ht="12" customHeight="1">
      <c r="A49" s="10" t="str">
        <f>'Pregnant Women Participating'!A49</f>
        <v>Oklahoma</v>
      </c>
      <c r="B49" s="18">
        <v>54179</v>
      </c>
      <c r="C49" s="16">
        <v>53289</v>
      </c>
      <c r="D49" s="16">
        <v>52261</v>
      </c>
      <c r="E49" s="16">
        <v>51585</v>
      </c>
      <c r="F49" s="16">
        <v>48391</v>
      </c>
      <c r="G49" s="16">
        <v>50368</v>
      </c>
      <c r="H49" s="16">
        <v>49178</v>
      </c>
      <c r="I49" s="16">
        <v>50181</v>
      </c>
      <c r="J49" s="16">
        <v>50900</v>
      </c>
      <c r="K49" s="16">
        <v>51135</v>
      </c>
      <c r="L49" s="16">
        <v>52597</v>
      </c>
      <c r="M49" s="51">
        <v>51770</v>
      </c>
      <c r="N49" s="18">
        <f t="shared" si="1"/>
        <v>51319.5</v>
      </c>
    </row>
    <row r="50" spans="1:14" ht="12" customHeight="1">
      <c r="A50" s="10" t="str">
        <f>'Pregnant Women Participating'!A50</f>
        <v>Texas</v>
      </c>
      <c r="B50" s="18">
        <v>528181</v>
      </c>
      <c r="C50" s="16">
        <v>521933</v>
      </c>
      <c r="D50" s="16">
        <v>511848</v>
      </c>
      <c r="E50" s="16">
        <v>508760</v>
      </c>
      <c r="F50" s="16">
        <v>496309</v>
      </c>
      <c r="G50" s="16">
        <v>498270</v>
      </c>
      <c r="H50" s="16">
        <v>500154</v>
      </c>
      <c r="I50" s="16">
        <v>504738</v>
      </c>
      <c r="J50" s="16">
        <v>509058</v>
      </c>
      <c r="K50" s="16">
        <v>506613</v>
      </c>
      <c r="L50" s="16">
        <v>515264</v>
      </c>
      <c r="M50" s="51">
        <v>513484</v>
      </c>
      <c r="N50" s="18">
        <f t="shared" si="1"/>
        <v>509551</v>
      </c>
    </row>
    <row r="51" spans="1:14" ht="12" customHeight="1">
      <c r="A51" s="10" t="str">
        <f>'Pregnant Women Participating'!A51</f>
        <v>Acoma, Canoncito &amp; Laguna, NM</v>
      </c>
      <c r="B51" s="18">
        <v>304</v>
      </c>
      <c r="C51" s="16">
        <v>300</v>
      </c>
      <c r="D51" s="16">
        <v>285</v>
      </c>
      <c r="E51" s="16">
        <v>308</v>
      </c>
      <c r="F51" s="16">
        <v>283</v>
      </c>
      <c r="G51" s="16">
        <v>304</v>
      </c>
      <c r="H51" s="16">
        <v>307</v>
      </c>
      <c r="I51" s="16">
        <v>334</v>
      </c>
      <c r="J51" s="16">
        <v>312</v>
      </c>
      <c r="K51" s="16">
        <v>315</v>
      </c>
      <c r="L51" s="16">
        <v>307</v>
      </c>
      <c r="M51" s="51">
        <v>291</v>
      </c>
      <c r="N51" s="18">
        <f t="shared" si="1"/>
        <v>304.1666666666667</v>
      </c>
    </row>
    <row r="52" spans="1:14" ht="12" customHeight="1">
      <c r="A52" s="10" t="str">
        <f>'Pregnant Women Participating'!A52</f>
        <v>Eight Northern Pueblos, NM</v>
      </c>
      <c r="B52" s="18">
        <v>165</v>
      </c>
      <c r="C52" s="16">
        <v>168</v>
      </c>
      <c r="D52" s="16">
        <v>161</v>
      </c>
      <c r="E52" s="16">
        <v>163</v>
      </c>
      <c r="F52" s="16">
        <v>170</v>
      </c>
      <c r="G52" s="16">
        <v>205</v>
      </c>
      <c r="H52" s="16">
        <v>203</v>
      </c>
      <c r="I52" s="16">
        <v>209</v>
      </c>
      <c r="J52" s="16">
        <v>215</v>
      </c>
      <c r="K52" s="16">
        <v>210</v>
      </c>
      <c r="L52" s="16">
        <v>212</v>
      </c>
      <c r="M52" s="51">
        <v>215</v>
      </c>
      <c r="N52" s="18">
        <f t="shared" si="1"/>
        <v>191.33333333333334</v>
      </c>
    </row>
    <row r="53" spans="1:14" ht="12" customHeight="1">
      <c r="A53" s="10" t="str">
        <f>'Pregnant Women Participating'!A53</f>
        <v>Five Sandoval Pueblos, NM</v>
      </c>
      <c r="B53" s="18">
        <v>235</v>
      </c>
      <c r="C53" s="16">
        <v>242</v>
      </c>
      <c r="D53" s="16">
        <v>248</v>
      </c>
      <c r="E53" s="16">
        <v>243</v>
      </c>
      <c r="F53" s="16">
        <v>245</v>
      </c>
      <c r="G53" s="16">
        <v>249</v>
      </c>
      <c r="H53" s="16">
        <v>250</v>
      </c>
      <c r="I53" s="16">
        <v>240</v>
      </c>
      <c r="J53" s="16">
        <v>230</v>
      </c>
      <c r="K53" s="16">
        <v>216</v>
      </c>
      <c r="L53" s="16">
        <v>220</v>
      </c>
      <c r="M53" s="51">
        <v>223</v>
      </c>
      <c r="N53" s="18">
        <f t="shared" si="1"/>
        <v>236.75</v>
      </c>
    </row>
    <row r="54" spans="1:14" ht="12" customHeight="1">
      <c r="A54" s="10" t="str">
        <f>'Pregnant Women Participating'!A54</f>
        <v>Isleta Pueblo, NM</v>
      </c>
      <c r="B54" s="18">
        <v>522</v>
      </c>
      <c r="C54" s="16">
        <v>516</v>
      </c>
      <c r="D54" s="16">
        <v>502</v>
      </c>
      <c r="E54" s="16">
        <v>523</v>
      </c>
      <c r="F54" s="16">
        <v>497</v>
      </c>
      <c r="G54" s="16">
        <v>525</v>
      </c>
      <c r="H54" s="16">
        <v>504</v>
      </c>
      <c r="I54" s="16">
        <v>503</v>
      </c>
      <c r="J54" s="16">
        <v>501</v>
      </c>
      <c r="K54" s="16">
        <v>470</v>
      </c>
      <c r="L54" s="16">
        <v>497</v>
      </c>
      <c r="M54" s="51">
        <v>471</v>
      </c>
      <c r="N54" s="18">
        <f t="shared" si="1"/>
        <v>502.5833333333333</v>
      </c>
    </row>
    <row r="55" spans="1:14" ht="12" customHeight="1">
      <c r="A55" s="10" t="str">
        <f>'Pregnant Women Participating'!A55</f>
        <v>San Felipe Pueblo, NM</v>
      </c>
      <c r="B55" s="18">
        <v>192</v>
      </c>
      <c r="C55" s="16">
        <v>185</v>
      </c>
      <c r="D55" s="16">
        <v>159</v>
      </c>
      <c r="E55" s="16">
        <v>182</v>
      </c>
      <c r="F55" s="16">
        <v>191</v>
      </c>
      <c r="G55" s="16">
        <v>200</v>
      </c>
      <c r="H55" s="16">
        <v>206</v>
      </c>
      <c r="I55" s="16">
        <v>167</v>
      </c>
      <c r="J55" s="16">
        <v>191</v>
      </c>
      <c r="K55" s="16">
        <v>141</v>
      </c>
      <c r="L55" s="16">
        <v>157</v>
      </c>
      <c r="M55" s="51">
        <v>164</v>
      </c>
      <c r="N55" s="18">
        <f t="shared" si="1"/>
        <v>177.91666666666666</v>
      </c>
    </row>
    <row r="56" spans="1:14" ht="12" customHeight="1">
      <c r="A56" s="10" t="str">
        <f>'Pregnant Women Participating'!A56</f>
        <v>Santo Domingo Tribe, NM</v>
      </c>
      <c r="B56" s="18">
        <v>114</v>
      </c>
      <c r="C56" s="16">
        <v>117</v>
      </c>
      <c r="D56" s="16">
        <v>110</v>
      </c>
      <c r="E56" s="16">
        <v>106</v>
      </c>
      <c r="F56" s="16">
        <v>90</v>
      </c>
      <c r="G56" s="16">
        <v>108</v>
      </c>
      <c r="H56" s="16">
        <v>96</v>
      </c>
      <c r="I56" s="16">
        <v>115</v>
      </c>
      <c r="J56" s="16">
        <v>113</v>
      </c>
      <c r="K56" s="16">
        <v>109</v>
      </c>
      <c r="L56" s="16">
        <v>111</v>
      </c>
      <c r="M56" s="51">
        <v>95</v>
      </c>
      <c r="N56" s="18">
        <f t="shared" si="1"/>
        <v>107</v>
      </c>
    </row>
    <row r="57" spans="1:14" ht="12" customHeight="1">
      <c r="A57" s="10" t="str">
        <f>'Pregnant Women Participating'!A57</f>
        <v>Zuni Pueblo, NM</v>
      </c>
      <c r="B57" s="18">
        <v>485</v>
      </c>
      <c r="C57" s="16">
        <v>446</v>
      </c>
      <c r="D57" s="16">
        <v>465</v>
      </c>
      <c r="E57" s="16">
        <v>480</v>
      </c>
      <c r="F57" s="16">
        <v>469</v>
      </c>
      <c r="G57" s="16">
        <v>449</v>
      </c>
      <c r="H57" s="16">
        <v>495</v>
      </c>
      <c r="I57" s="16">
        <v>461</v>
      </c>
      <c r="J57" s="16">
        <v>504</v>
      </c>
      <c r="K57" s="16">
        <v>475</v>
      </c>
      <c r="L57" s="16">
        <v>491</v>
      </c>
      <c r="M57" s="51">
        <v>488</v>
      </c>
      <c r="N57" s="18">
        <f t="shared" si="1"/>
        <v>475.6666666666667</v>
      </c>
    </row>
    <row r="58" spans="1:14" ht="12" customHeight="1">
      <c r="A58" s="10" t="str">
        <f>'Pregnant Women Participating'!A58</f>
        <v>Cherokee Nation, OK</v>
      </c>
      <c r="B58" s="18">
        <v>3986</v>
      </c>
      <c r="C58" s="16">
        <v>3874</v>
      </c>
      <c r="D58" s="16">
        <v>3823</v>
      </c>
      <c r="E58" s="16">
        <v>3663</v>
      </c>
      <c r="F58" s="16">
        <v>3454</v>
      </c>
      <c r="G58" s="16">
        <v>3468</v>
      </c>
      <c r="H58" s="16">
        <v>3596</v>
      </c>
      <c r="I58" s="16">
        <v>3653</v>
      </c>
      <c r="J58" s="16">
        <v>3780</v>
      </c>
      <c r="K58" s="16">
        <v>3875</v>
      </c>
      <c r="L58" s="16">
        <v>4110</v>
      </c>
      <c r="M58" s="51">
        <v>4033</v>
      </c>
      <c r="N58" s="18">
        <f t="shared" si="1"/>
        <v>3776.25</v>
      </c>
    </row>
    <row r="59" spans="1:14" ht="12" customHeight="1">
      <c r="A59" s="10" t="str">
        <f>'Pregnant Women Participating'!A59</f>
        <v>Chickasaw Nation, OK</v>
      </c>
      <c r="B59" s="18">
        <v>2155</v>
      </c>
      <c r="C59" s="16">
        <v>2116</v>
      </c>
      <c r="D59" s="16">
        <v>2054</v>
      </c>
      <c r="E59" s="16">
        <v>2031</v>
      </c>
      <c r="F59" s="16">
        <v>1884</v>
      </c>
      <c r="G59" s="16">
        <v>2004</v>
      </c>
      <c r="H59" s="16">
        <v>2052</v>
      </c>
      <c r="I59" s="16">
        <v>2022</v>
      </c>
      <c r="J59" s="16">
        <v>2081</v>
      </c>
      <c r="K59" s="16">
        <v>2127</v>
      </c>
      <c r="L59" s="16">
        <v>2183</v>
      </c>
      <c r="M59" s="51">
        <v>2138</v>
      </c>
      <c r="N59" s="18">
        <f t="shared" si="1"/>
        <v>2070.5833333333335</v>
      </c>
    </row>
    <row r="60" spans="1:14" ht="12" customHeight="1">
      <c r="A60" s="10" t="str">
        <f>'Pregnant Women Participating'!A60</f>
        <v>Choctaw Nation, OK</v>
      </c>
      <c r="B60" s="18">
        <v>2257</v>
      </c>
      <c r="C60" s="16">
        <v>2322</v>
      </c>
      <c r="D60" s="16">
        <v>2352</v>
      </c>
      <c r="E60" s="16">
        <v>2368</v>
      </c>
      <c r="F60" s="16">
        <v>2232</v>
      </c>
      <c r="G60" s="16">
        <v>2277</v>
      </c>
      <c r="H60" s="16">
        <v>2260</v>
      </c>
      <c r="I60" s="16">
        <v>2294</v>
      </c>
      <c r="J60" s="16">
        <v>2359</v>
      </c>
      <c r="K60" s="16">
        <v>2423</v>
      </c>
      <c r="L60" s="16">
        <v>2441</v>
      </c>
      <c r="M60" s="51">
        <v>2413</v>
      </c>
      <c r="N60" s="18">
        <f t="shared" si="1"/>
        <v>2333.1666666666665</v>
      </c>
    </row>
    <row r="61" spans="1:14" ht="12" customHeight="1">
      <c r="A61" s="10" t="str">
        <f>'Pregnant Women Participating'!A61</f>
        <v>Citizen Potawatomi Nation, OK</v>
      </c>
      <c r="B61" s="18">
        <v>605</v>
      </c>
      <c r="C61" s="16">
        <v>640</v>
      </c>
      <c r="D61" s="16">
        <v>619</v>
      </c>
      <c r="E61" s="16">
        <v>621</v>
      </c>
      <c r="F61" s="16">
        <v>540</v>
      </c>
      <c r="G61" s="16">
        <v>578</v>
      </c>
      <c r="H61" s="16">
        <v>575</v>
      </c>
      <c r="I61" s="16">
        <v>558</v>
      </c>
      <c r="J61" s="16">
        <v>589</v>
      </c>
      <c r="K61" s="16">
        <v>563</v>
      </c>
      <c r="L61" s="16">
        <v>576</v>
      </c>
      <c r="M61" s="51">
        <v>572</v>
      </c>
      <c r="N61" s="18">
        <f t="shared" si="1"/>
        <v>586.3333333333334</v>
      </c>
    </row>
    <row r="62" spans="1:14" ht="12" customHeight="1">
      <c r="A62" s="10" t="str">
        <f>'Pregnant Women Participating'!A62</f>
        <v>Inter-Tribal Council, OK</v>
      </c>
      <c r="B62" s="18">
        <v>451</v>
      </c>
      <c r="C62" s="16">
        <v>465</v>
      </c>
      <c r="D62" s="16">
        <v>486</v>
      </c>
      <c r="E62" s="16">
        <v>451</v>
      </c>
      <c r="F62" s="16">
        <v>437</v>
      </c>
      <c r="G62" s="16">
        <v>489</v>
      </c>
      <c r="H62" s="16">
        <v>475</v>
      </c>
      <c r="I62" s="16">
        <v>479</v>
      </c>
      <c r="J62" s="16">
        <v>503</v>
      </c>
      <c r="K62" s="16">
        <v>519</v>
      </c>
      <c r="L62" s="16">
        <v>533</v>
      </c>
      <c r="M62" s="51">
        <v>518</v>
      </c>
      <c r="N62" s="18">
        <f t="shared" si="1"/>
        <v>483.8333333333333</v>
      </c>
    </row>
    <row r="63" spans="1:14" ht="12" customHeight="1">
      <c r="A63" s="10" t="str">
        <f>'Pregnant Women Participating'!A63</f>
        <v>Muscogee Creek Nation, OK</v>
      </c>
      <c r="B63" s="18">
        <v>1685</v>
      </c>
      <c r="C63" s="16">
        <v>1633</v>
      </c>
      <c r="D63" s="16">
        <v>1629</v>
      </c>
      <c r="E63" s="16">
        <v>1627</v>
      </c>
      <c r="F63" s="16">
        <v>1457</v>
      </c>
      <c r="G63" s="16">
        <v>1605</v>
      </c>
      <c r="H63" s="16">
        <v>1621</v>
      </c>
      <c r="I63" s="16">
        <v>1698</v>
      </c>
      <c r="J63" s="16">
        <v>1701</v>
      </c>
      <c r="K63" s="16">
        <v>1737</v>
      </c>
      <c r="L63" s="16">
        <v>1771</v>
      </c>
      <c r="M63" s="51">
        <v>1778</v>
      </c>
      <c r="N63" s="18">
        <f t="shared" si="1"/>
        <v>1661.8333333333333</v>
      </c>
    </row>
    <row r="64" spans="1:14" ht="12" customHeight="1">
      <c r="A64" s="10" t="str">
        <f>'Pregnant Women Participating'!A64</f>
        <v>Osage Tribal Council, OK</v>
      </c>
      <c r="B64" s="18">
        <v>1343</v>
      </c>
      <c r="C64" s="16">
        <v>1275</v>
      </c>
      <c r="D64" s="16">
        <v>1297</v>
      </c>
      <c r="E64" s="16">
        <v>1343</v>
      </c>
      <c r="F64" s="16">
        <v>1201</v>
      </c>
      <c r="G64" s="16">
        <v>1284</v>
      </c>
      <c r="H64" s="16">
        <v>1310</v>
      </c>
      <c r="I64" s="16">
        <v>1324</v>
      </c>
      <c r="J64" s="16">
        <v>1304</v>
      </c>
      <c r="K64" s="16">
        <v>1384</v>
      </c>
      <c r="L64" s="16">
        <v>1448</v>
      </c>
      <c r="M64" s="51">
        <v>1434</v>
      </c>
      <c r="N64" s="18">
        <f t="shared" si="1"/>
        <v>1328.9166666666667</v>
      </c>
    </row>
    <row r="65" spans="1:14" ht="12" customHeight="1">
      <c r="A65" s="10" t="str">
        <f>'Pregnant Women Participating'!A65</f>
        <v>Otoe-Missouria Tribe, OK</v>
      </c>
      <c r="B65" s="18">
        <v>316</v>
      </c>
      <c r="C65" s="16">
        <v>316</v>
      </c>
      <c r="D65" s="16">
        <v>296</v>
      </c>
      <c r="E65" s="16">
        <v>316</v>
      </c>
      <c r="F65" s="16">
        <v>257</v>
      </c>
      <c r="G65" s="16">
        <v>263</v>
      </c>
      <c r="H65" s="16">
        <v>256</v>
      </c>
      <c r="I65" s="16">
        <v>281</v>
      </c>
      <c r="J65" s="16">
        <v>286</v>
      </c>
      <c r="K65" s="16">
        <v>295</v>
      </c>
      <c r="L65" s="16">
        <v>301</v>
      </c>
      <c r="M65" s="51">
        <v>300</v>
      </c>
      <c r="N65" s="18">
        <f t="shared" si="1"/>
        <v>290.25</v>
      </c>
    </row>
    <row r="66" spans="1:14" ht="12" customHeight="1">
      <c r="A66" s="10" t="str">
        <f>'Pregnant Women Participating'!A66</f>
        <v>Wichita, Caddo &amp; Delaware (WCD), OK</v>
      </c>
      <c r="B66" s="18">
        <v>2314</v>
      </c>
      <c r="C66" s="16">
        <v>2268</v>
      </c>
      <c r="D66" s="16">
        <v>2307</v>
      </c>
      <c r="E66" s="16">
        <v>2301</v>
      </c>
      <c r="F66" s="16">
        <v>2163</v>
      </c>
      <c r="G66" s="16">
        <v>2294</v>
      </c>
      <c r="H66" s="16">
        <v>2344</v>
      </c>
      <c r="I66" s="16">
        <v>2388</v>
      </c>
      <c r="J66" s="16">
        <v>2430</v>
      </c>
      <c r="K66" s="16">
        <v>2518</v>
      </c>
      <c r="L66" s="16">
        <v>2581</v>
      </c>
      <c r="M66" s="51">
        <v>2586</v>
      </c>
      <c r="N66" s="18">
        <f t="shared" si="1"/>
        <v>2374.5</v>
      </c>
    </row>
    <row r="67" spans="1:14" s="23" customFormat="1" ht="24.75" customHeight="1">
      <c r="A67" s="19" t="str">
        <f>'Pregnant Women Participating'!A67</f>
        <v>Southwest Region</v>
      </c>
      <c r="B67" s="21">
        <v>756967</v>
      </c>
      <c r="C67" s="20">
        <v>747411</v>
      </c>
      <c r="D67" s="20">
        <v>733666</v>
      </c>
      <c r="E67" s="20">
        <v>729194</v>
      </c>
      <c r="F67" s="20">
        <v>704671</v>
      </c>
      <c r="G67" s="20">
        <v>712819</v>
      </c>
      <c r="H67" s="20">
        <v>714261</v>
      </c>
      <c r="I67" s="20">
        <v>722183</v>
      </c>
      <c r="J67" s="20">
        <v>729656</v>
      </c>
      <c r="K67" s="20">
        <v>727349</v>
      </c>
      <c r="L67" s="20">
        <v>742652</v>
      </c>
      <c r="M67" s="50">
        <v>739541</v>
      </c>
      <c r="N67" s="21">
        <f t="shared" si="1"/>
        <v>730030.8333333334</v>
      </c>
    </row>
    <row r="68" spans="1:14" ht="12" customHeight="1">
      <c r="A68" s="10" t="str">
        <f>'Pregnant Women Participating'!A68</f>
        <v>Colorado</v>
      </c>
      <c r="B68" s="18">
        <v>54991</v>
      </c>
      <c r="C68" s="16">
        <v>54641</v>
      </c>
      <c r="D68" s="16">
        <v>54461</v>
      </c>
      <c r="E68" s="16">
        <v>54970</v>
      </c>
      <c r="F68" s="16">
        <v>53768</v>
      </c>
      <c r="G68" s="16">
        <v>54538</v>
      </c>
      <c r="H68" s="16">
        <v>54375</v>
      </c>
      <c r="I68" s="16">
        <v>54038</v>
      </c>
      <c r="J68" s="16">
        <v>53246</v>
      </c>
      <c r="K68" s="16">
        <v>52885</v>
      </c>
      <c r="L68" s="16">
        <v>55847</v>
      </c>
      <c r="M68" s="51">
        <v>56604</v>
      </c>
      <c r="N68" s="18">
        <f t="shared" si="1"/>
        <v>54530.333333333336</v>
      </c>
    </row>
    <row r="69" spans="1:14" ht="12" customHeight="1">
      <c r="A69" s="10" t="str">
        <f>'Pregnant Women Participating'!A69</f>
        <v>Iowa</v>
      </c>
      <c r="B69" s="18">
        <v>39254</v>
      </c>
      <c r="C69" s="16">
        <v>38795</v>
      </c>
      <c r="D69" s="16">
        <v>38695</v>
      </c>
      <c r="E69" s="16">
        <v>38561</v>
      </c>
      <c r="F69" s="16">
        <v>37494</v>
      </c>
      <c r="G69" s="16">
        <v>37253</v>
      </c>
      <c r="H69" s="16">
        <v>37346</v>
      </c>
      <c r="I69" s="16">
        <v>37905</v>
      </c>
      <c r="J69" s="16">
        <v>38325</v>
      </c>
      <c r="K69" s="16">
        <v>37584</v>
      </c>
      <c r="L69" s="16">
        <v>38381</v>
      </c>
      <c r="M69" s="51">
        <v>38360</v>
      </c>
      <c r="N69" s="18">
        <f t="shared" si="1"/>
        <v>38162.75</v>
      </c>
    </row>
    <row r="70" spans="1:14" ht="12" customHeight="1">
      <c r="A70" s="10" t="str">
        <f>'Pregnant Women Participating'!A70</f>
        <v>Kansas</v>
      </c>
      <c r="B70" s="18">
        <v>39989</v>
      </c>
      <c r="C70" s="16">
        <v>39664</v>
      </c>
      <c r="D70" s="16">
        <v>39721</v>
      </c>
      <c r="E70" s="16">
        <v>39649</v>
      </c>
      <c r="F70" s="16">
        <v>38270</v>
      </c>
      <c r="G70" s="16">
        <v>38578</v>
      </c>
      <c r="H70" s="16">
        <v>38819</v>
      </c>
      <c r="I70" s="16">
        <v>39273</v>
      </c>
      <c r="J70" s="16">
        <v>39288</v>
      </c>
      <c r="K70" s="16">
        <v>39251</v>
      </c>
      <c r="L70" s="16">
        <v>40615</v>
      </c>
      <c r="M70" s="51">
        <v>40579</v>
      </c>
      <c r="N70" s="18">
        <f aca="true" t="shared" si="2" ref="N70:N101">IF(SUM(B70:M70)&gt;0,AVERAGE(B70:M70)," ")</f>
        <v>39474.666666666664</v>
      </c>
    </row>
    <row r="71" spans="1:14" ht="12" customHeight="1">
      <c r="A71" s="10" t="str">
        <f>'Pregnant Women Participating'!A71</f>
        <v>Missouri</v>
      </c>
      <c r="B71" s="18">
        <v>72916</v>
      </c>
      <c r="C71" s="16">
        <v>72361</v>
      </c>
      <c r="D71" s="16">
        <v>71567</v>
      </c>
      <c r="E71" s="16">
        <v>71290</v>
      </c>
      <c r="F71" s="16">
        <v>68283</v>
      </c>
      <c r="G71" s="16">
        <v>70389</v>
      </c>
      <c r="H71" s="16">
        <v>71390</v>
      </c>
      <c r="I71" s="16">
        <v>70896</v>
      </c>
      <c r="J71" s="16">
        <v>72107</v>
      </c>
      <c r="K71" s="16">
        <v>73169</v>
      </c>
      <c r="L71" s="16">
        <v>75417</v>
      </c>
      <c r="M71" s="51">
        <v>75084</v>
      </c>
      <c r="N71" s="18">
        <f t="shared" si="2"/>
        <v>72072.41666666667</v>
      </c>
    </row>
    <row r="72" spans="1:14" ht="12" customHeight="1">
      <c r="A72" s="10" t="str">
        <f>'Pregnant Women Participating'!A72</f>
        <v>Montana</v>
      </c>
      <c r="B72" s="18">
        <v>10853</v>
      </c>
      <c r="C72" s="16">
        <v>10613</v>
      </c>
      <c r="D72" s="16">
        <v>10702</v>
      </c>
      <c r="E72" s="16">
        <v>10958</v>
      </c>
      <c r="F72" s="16">
        <v>10837</v>
      </c>
      <c r="G72" s="16">
        <v>11053</v>
      </c>
      <c r="H72" s="16">
        <v>10862</v>
      </c>
      <c r="I72" s="16">
        <v>11117</v>
      </c>
      <c r="J72" s="16">
        <v>11061</v>
      </c>
      <c r="K72" s="16">
        <v>10900</v>
      </c>
      <c r="L72" s="16">
        <v>11102</v>
      </c>
      <c r="M72" s="51">
        <v>11088</v>
      </c>
      <c r="N72" s="18">
        <f t="shared" si="2"/>
        <v>10928.833333333334</v>
      </c>
    </row>
    <row r="73" spans="1:14" ht="12" customHeight="1">
      <c r="A73" s="10" t="str">
        <f>'Pregnant Women Participating'!A73</f>
        <v>Nebraska</v>
      </c>
      <c r="B73" s="18">
        <v>23828</v>
      </c>
      <c r="C73" s="16">
        <v>23724</v>
      </c>
      <c r="D73" s="16">
        <v>23809</v>
      </c>
      <c r="E73" s="16">
        <v>24049</v>
      </c>
      <c r="F73" s="16">
        <v>22764</v>
      </c>
      <c r="G73" s="16">
        <v>23033</v>
      </c>
      <c r="H73" s="16">
        <v>22858</v>
      </c>
      <c r="I73" s="16">
        <v>22876</v>
      </c>
      <c r="J73" s="16">
        <v>23726</v>
      </c>
      <c r="K73" s="16">
        <v>23486</v>
      </c>
      <c r="L73" s="16">
        <v>24398</v>
      </c>
      <c r="M73" s="51">
        <v>24129</v>
      </c>
      <c r="N73" s="18">
        <f t="shared" si="2"/>
        <v>23556.666666666668</v>
      </c>
    </row>
    <row r="74" spans="1:14" ht="12" customHeight="1">
      <c r="A74" s="10" t="str">
        <f>'Pregnant Women Participating'!A74</f>
        <v>North Dakota</v>
      </c>
      <c r="B74" s="18">
        <v>7003</v>
      </c>
      <c r="C74" s="16">
        <v>6881</v>
      </c>
      <c r="D74" s="16">
        <v>6795</v>
      </c>
      <c r="E74" s="16">
        <v>6944</v>
      </c>
      <c r="F74" s="16">
        <v>6634</v>
      </c>
      <c r="G74" s="16">
        <v>6703</v>
      </c>
      <c r="H74" s="16">
        <v>6796</v>
      </c>
      <c r="I74" s="16">
        <v>6705</v>
      </c>
      <c r="J74" s="16">
        <v>6817</v>
      </c>
      <c r="K74" s="16">
        <v>6732</v>
      </c>
      <c r="L74" s="16">
        <v>6897</v>
      </c>
      <c r="M74" s="51">
        <v>6827</v>
      </c>
      <c r="N74" s="18">
        <f t="shared" si="2"/>
        <v>6811.166666666667</v>
      </c>
    </row>
    <row r="75" spans="1:14" ht="12" customHeight="1">
      <c r="A75" s="10" t="str">
        <f>'Pregnant Women Participating'!A75</f>
        <v>South Dakota</v>
      </c>
      <c r="B75" s="18">
        <v>11220</v>
      </c>
      <c r="C75" s="16">
        <v>11101</v>
      </c>
      <c r="D75" s="16">
        <v>10973</v>
      </c>
      <c r="E75" s="16">
        <v>11015</v>
      </c>
      <c r="F75" s="16">
        <v>10684</v>
      </c>
      <c r="G75" s="16">
        <v>11005</v>
      </c>
      <c r="H75" s="16">
        <v>10995</v>
      </c>
      <c r="I75" s="16">
        <v>11188</v>
      </c>
      <c r="J75" s="16">
        <v>11250</v>
      </c>
      <c r="K75" s="16">
        <v>11112</v>
      </c>
      <c r="L75" s="16">
        <v>11378</v>
      </c>
      <c r="M75" s="51">
        <v>11524</v>
      </c>
      <c r="N75" s="18">
        <f t="shared" si="2"/>
        <v>11120.416666666666</v>
      </c>
    </row>
    <row r="76" spans="1:14" ht="12" customHeight="1">
      <c r="A76" s="10" t="str">
        <f>'Pregnant Women Participating'!A76</f>
        <v>Utah</v>
      </c>
      <c r="B76" s="18">
        <v>37801</v>
      </c>
      <c r="C76" s="16">
        <v>37584</v>
      </c>
      <c r="D76" s="16">
        <v>37170</v>
      </c>
      <c r="E76" s="16">
        <v>37477</v>
      </c>
      <c r="F76" s="16">
        <v>37299</v>
      </c>
      <c r="G76" s="16">
        <v>37660</v>
      </c>
      <c r="H76" s="16">
        <v>37422</v>
      </c>
      <c r="I76" s="16">
        <v>37417</v>
      </c>
      <c r="J76" s="16">
        <v>37425</v>
      </c>
      <c r="K76" s="16">
        <v>36993</v>
      </c>
      <c r="L76" s="16">
        <v>38706</v>
      </c>
      <c r="M76" s="51">
        <v>40255</v>
      </c>
      <c r="N76" s="18">
        <f t="shared" si="2"/>
        <v>37767.416666666664</v>
      </c>
    </row>
    <row r="77" spans="1:14" ht="12" customHeight="1">
      <c r="A77" s="10" t="str">
        <f>'Pregnant Women Participating'!A77</f>
        <v>Wyoming</v>
      </c>
      <c r="B77" s="18">
        <v>6529</v>
      </c>
      <c r="C77" s="16">
        <v>6519</v>
      </c>
      <c r="D77" s="16">
        <v>6366</v>
      </c>
      <c r="E77" s="16">
        <v>6373</v>
      </c>
      <c r="F77" s="16">
        <v>6340</v>
      </c>
      <c r="G77" s="16">
        <v>6361</v>
      </c>
      <c r="H77" s="16">
        <v>6368</v>
      </c>
      <c r="I77" s="16">
        <v>6353</v>
      </c>
      <c r="J77" s="16">
        <v>6349</v>
      </c>
      <c r="K77" s="16">
        <v>6286</v>
      </c>
      <c r="L77" s="16">
        <v>6325</v>
      </c>
      <c r="M77" s="51">
        <v>6350</v>
      </c>
      <c r="N77" s="18">
        <f t="shared" si="2"/>
        <v>6376.583333333333</v>
      </c>
    </row>
    <row r="78" spans="1:14" ht="12" customHeight="1">
      <c r="A78" s="10" t="str">
        <f>'Pregnant Women Participating'!A78</f>
        <v>Ute Mountain Ute Tribe, CO</v>
      </c>
      <c r="B78" s="18">
        <v>112</v>
      </c>
      <c r="C78" s="16">
        <v>114</v>
      </c>
      <c r="D78" s="16">
        <v>111</v>
      </c>
      <c r="E78" s="16">
        <v>110</v>
      </c>
      <c r="F78" s="16">
        <v>103</v>
      </c>
      <c r="G78" s="16">
        <v>103</v>
      </c>
      <c r="H78" s="16">
        <v>105</v>
      </c>
      <c r="I78" s="16">
        <v>108</v>
      </c>
      <c r="J78" s="16">
        <v>114</v>
      </c>
      <c r="K78" s="16">
        <v>111</v>
      </c>
      <c r="L78" s="16">
        <v>115</v>
      </c>
      <c r="M78" s="51">
        <v>115</v>
      </c>
      <c r="N78" s="18">
        <f t="shared" si="2"/>
        <v>110.08333333333333</v>
      </c>
    </row>
    <row r="79" spans="1:14" ht="12" customHeight="1">
      <c r="A79" s="10" t="str">
        <f>'Pregnant Women Participating'!A79</f>
        <v>Omaha Sioux, NE</v>
      </c>
      <c r="B79" s="18">
        <v>198</v>
      </c>
      <c r="C79" s="16">
        <v>188</v>
      </c>
      <c r="D79" s="16">
        <v>203</v>
      </c>
      <c r="E79" s="16">
        <v>190</v>
      </c>
      <c r="F79" s="16">
        <v>197</v>
      </c>
      <c r="G79" s="16">
        <v>217</v>
      </c>
      <c r="H79" s="16">
        <v>210</v>
      </c>
      <c r="I79" s="16">
        <v>234</v>
      </c>
      <c r="J79" s="16">
        <v>255</v>
      </c>
      <c r="K79" s="16">
        <v>247</v>
      </c>
      <c r="L79" s="16">
        <v>251</v>
      </c>
      <c r="M79" s="51">
        <v>240</v>
      </c>
      <c r="N79" s="18">
        <f t="shared" si="2"/>
        <v>219.16666666666666</v>
      </c>
    </row>
    <row r="80" spans="1:14" ht="12" customHeight="1">
      <c r="A80" s="10" t="str">
        <f>'Pregnant Women Participating'!A80</f>
        <v>Santee Sioux, NE</v>
      </c>
      <c r="B80" s="18">
        <v>80</v>
      </c>
      <c r="C80" s="16">
        <v>71</v>
      </c>
      <c r="D80" s="16">
        <v>74</v>
      </c>
      <c r="E80" s="16">
        <v>71</v>
      </c>
      <c r="F80" s="16">
        <v>59</v>
      </c>
      <c r="G80" s="16">
        <v>62</v>
      </c>
      <c r="H80" s="16">
        <v>67</v>
      </c>
      <c r="I80" s="16">
        <v>66</v>
      </c>
      <c r="J80" s="16">
        <v>77</v>
      </c>
      <c r="K80" s="16">
        <v>80</v>
      </c>
      <c r="L80" s="16">
        <v>74</v>
      </c>
      <c r="M80" s="51">
        <v>76</v>
      </c>
      <c r="N80" s="18">
        <f t="shared" si="2"/>
        <v>71.41666666666667</v>
      </c>
    </row>
    <row r="81" spans="1:14" ht="12" customHeight="1">
      <c r="A81" s="10" t="str">
        <f>'Pregnant Women Participating'!A81</f>
        <v>Winnebago Tribe, NE</v>
      </c>
      <c r="B81" s="18">
        <v>125</v>
      </c>
      <c r="C81" s="16">
        <v>116</v>
      </c>
      <c r="D81" s="16">
        <v>101</v>
      </c>
      <c r="E81" s="16">
        <v>105</v>
      </c>
      <c r="F81" s="16">
        <v>111</v>
      </c>
      <c r="G81" s="16">
        <v>106</v>
      </c>
      <c r="H81" s="16">
        <v>115</v>
      </c>
      <c r="I81" s="16">
        <v>121</v>
      </c>
      <c r="J81" s="16">
        <v>137</v>
      </c>
      <c r="K81" s="16">
        <v>122</v>
      </c>
      <c r="L81" s="16">
        <v>136</v>
      </c>
      <c r="M81" s="51">
        <v>136</v>
      </c>
      <c r="N81" s="18">
        <f t="shared" si="2"/>
        <v>119.25</v>
      </c>
    </row>
    <row r="82" spans="1:14" ht="12" customHeight="1">
      <c r="A82" s="10" t="str">
        <f>'Pregnant Women Participating'!A82</f>
        <v>Standing Rock Sioux Tribe, ND</v>
      </c>
      <c r="B82" s="18">
        <v>515</v>
      </c>
      <c r="C82" s="16">
        <v>465</v>
      </c>
      <c r="D82" s="16">
        <v>459</v>
      </c>
      <c r="E82" s="16">
        <v>448</v>
      </c>
      <c r="F82" s="16">
        <v>428</v>
      </c>
      <c r="G82" s="16">
        <v>433</v>
      </c>
      <c r="H82" s="16">
        <v>444</v>
      </c>
      <c r="I82" s="16">
        <v>484</v>
      </c>
      <c r="J82" s="16">
        <v>489</v>
      </c>
      <c r="K82" s="16">
        <v>476</v>
      </c>
      <c r="L82" s="16">
        <v>494</v>
      </c>
      <c r="M82" s="51">
        <v>483</v>
      </c>
      <c r="N82" s="18">
        <f t="shared" si="2"/>
        <v>468.1666666666667</v>
      </c>
    </row>
    <row r="83" spans="1:14" ht="12" customHeight="1">
      <c r="A83" s="10" t="str">
        <f>'Pregnant Women Participating'!A83</f>
        <v>Three Affiliated Tribes, ND</v>
      </c>
      <c r="B83" s="18">
        <v>172</v>
      </c>
      <c r="C83" s="16">
        <v>171</v>
      </c>
      <c r="D83" s="16">
        <v>163</v>
      </c>
      <c r="E83" s="16">
        <v>165</v>
      </c>
      <c r="F83" s="16">
        <v>157</v>
      </c>
      <c r="G83" s="16">
        <v>144</v>
      </c>
      <c r="H83" s="16">
        <v>131</v>
      </c>
      <c r="I83" s="16">
        <v>131</v>
      </c>
      <c r="J83" s="16">
        <v>147</v>
      </c>
      <c r="K83" s="16">
        <v>141</v>
      </c>
      <c r="L83" s="16">
        <v>174</v>
      </c>
      <c r="M83" s="51">
        <v>172</v>
      </c>
      <c r="N83" s="18">
        <f t="shared" si="2"/>
        <v>155.66666666666666</v>
      </c>
    </row>
    <row r="84" spans="1:14" ht="12" customHeight="1">
      <c r="A84" s="10" t="str">
        <f>'Pregnant Women Participating'!A84</f>
        <v>Cheyenne River Sioux, SD</v>
      </c>
      <c r="B84" s="18">
        <v>392</v>
      </c>
      <c r="C84" s="16">
        <v>419</v>
      </c>
      <c r="D84" s="16">
        <v>388</v>
      </c>
      <c r="E84" s="16">
        <v>410</v>
      </c>
      <c r="F84" s="16">
        <v>386</v>
      </c>
      <c r="G84" s="16">
        <v>398</v>
      </c>
      <c r="H84" s="16">
        <v>411</v>
      </c>
      <c r="I84" s="16">
        <v>429</v>
      </c>
      <c r="J84" s="16">
        <v>409</v>
      </c>
      <c r="K84" s="16">
        <v>398</v>
      </c>
      <c r="L84" s="16">
        <v>444</v>
      </c>
      <c r="M84" s="51">
        <v>454</v>
      </c>
      <c r="N84" s="18">
        <f t="shared" si="2"/>
        <v>411.5</v>
      </c>
    </row>
    <row r="85" spans="1:14" ht="12" customHeight="1">
      <c r="A85" s="10" t="str">
        <f>'Pregnant Women Participating'!A85</f>
        <v>Rosebud Sioux, SD</v>
      </c>
      <c r="B85" s="18">
        <v>747</v>
      </c>
      <c r="C85" s="16">
        <v>751</v>
      </c>
      <c r="D85" s="16">
        <v>749</v>
      </c>
      <c r="E85" s="16">
        <v>724</v>
      </c>
      <c r="F85" s="16">
        <v>684</v>
      </c>
      <c r="G85" s="16">
        <v>685</v>
      </c>
      <c r="H85" s="16">
        <v>696</v>
      </c>
      <c r="I85" s="16">
        <v>704</v>
      </c>
      <c r="J85" s="16">
        <v>743</v>
      </c>
      <c r="K85" s="16">
        <v>729</v>
      </c>
      <c r="L85" s="16">
        <v>744</v>
      </c>
      <c r="M85" s="51">
        <v>748</v>
      </c>
      <c r="N85" s="18">
        <f t="shared" si="2"/>
        <v>725.3333333333334</v>
      </c>
    </row>
    <row r="86" spans="1:14" ht="12" customHeight="1">
      <c r="A86" s="10" t="str">
        <f>'Pregnant Women Participating'!A86</f>
        <v>Northern Arapahoe, WY</v>
      </c>
      <c r="B86" s="18">
        <v>218</v>
      </c>
      <c r="C86" s="16">
        <v>203</v>
      </c>
      <c r="D86" s="16">
        <v>200</v>
      </c>
      <c r="E86" s="16">
        <v>203</v>
      </c>
      <c r="F86" s="16">
        <v>202</v>
      </c>
      <c r="G86" s="16">
        <v>198</v>
      </c>
      <c r="H86" s="16">
        <v>186</v>
      </c>
      <c r="I86" s="16">
        <v>172</v>
      </c>
      <c r="J86" s="16">
        <v>201</v>
      </c>
      <c r="K86" s="16">
        <v>202</v>
      </c>
      <c r="L86" s="16">
        <v>219</v>
      </c>
      <c r="M86" s="51">
        <v>207</v>
      </c>
      <c r="N86" s="18">
        <f t="shared" si="2"/>
        <v>200.91666666666666</v>
      </c>
    </row>
    <row r="87" spans="1:14" ht="12" customHeight="1">
      <c r="A87" s="10" t="str">
        <f>'Pregnant Women Participating'!A87</f>
        <v>Shoshone Tribe, WY</v>
      </c>
      <c r="B87" s="18">
        <v>79</v>
      </c>
      <c r="C87" s="16">
        <v>84</v>
      </c>
      <c r="D87" s="16">
        <v>87</v>
      </c>
      <c r="E87" s="16">
        <v>85</v>
      </c>
      <c r="F87" s="16">
        <v>87</v>
      </c>
      <c r="G87" s="16">
        <v>80</v>
      </c>
      <c r="H87" s="16">
        <v>78</v>
      </c>
      <c r="I87" s="16">
        <v>79</v>
      </c>
      <c r="J87" s="16">
        <v>79</v>
      </c>
      <c r="K87" s="16">
        <v>77</v>
      </c>
      <c r="L87" s="16">
        <v>73</v>
      </c>
      <c r="M87" s="51">
        <v>73</v>
      </c>
      <c r="N87" s="18">
        <f t="shared" si="2"/>
        <v>80.08333333333333</v>
      </c>
    </row>
    <row r="88" spans="1:14" s="23" customFormat="1" ht="24.75" customHeight="1">
      <c r="A88" s="19" t="str">
        <f>'Pregnant Women Participating'!A88</f>
        <v>Mountain Plains</v>
      </c>
      <c r="B88" s="21">
        <v>307022</v>
      </c>
      <c r="C88" s="20">
        <v>304465</v>
      </c>
      <c r="D88" s="20">
        <v>302794</v>
      </c>
      <c r="E88" s="20">
        <v>303797</v>
      </c>
      <c r="F88" s="20">
        <v>294787</v>
      </c>
      <c r="G88" s="20">
        <v>298999</v>
      </c>
      <c r="H88" s="20">
        <v>299674</v>
      </c>
      <c r="I88" s="20">
        <v>300296</v>
      </c>
      <c r="J88" s="20">
        <v>302245</v>
      </c>
      <c r="K88" s="20">
        <v>300981</v>
      </c>
      <c r="L88" s="20">
        <v>311790</v>
      </c>
      <c r="M88" s="50">
        <v>313504</v>
      </c>
      <c r="N88" s="21">
        <f t="shared" si="2"/>
        <v>303362.8333333333</v>
      </c>
    </row>
    <row r="89" spans="1:14" ht="12" customHeight="1">
      <c r="A89" s="11" t="str">
        <f>'Pregnant Women Participating'!A89</f>
        <v>Alaska</v>
      </c>
      <c r="B89" s="18">
        <v>14241</v>
      </c>
      <c r="C89" s="16">
        <v>13800</v>
      </c>
      <c r="D89" s="16">
        <v>13602</v>
      </c>
      <c r="E89" s="16">
        <v>13685</v>
      </c>
      <c r="F89" s="16">
        <v>13662</v>
      </c>
      <c r="G89" s="16">
        <v>13843</v>
      </c>
      <c r="H89" s="16">
        <v>13514</v>
      </c>
      <c r="I89" s="16">
        <v>13721</v>
      </c>
      <c r="J89" s="16">
        <v>13905</v>
      </c>
      <c r="K89" s="16">
        <v>13772</v>
      </c>
      <c r="L89" s="16">
        <v>14074</v>
      </c>
      <c r="M89" s="51">
        <v>14117</v>
      </c>
      <c r="N89" s="18">
        <f t="shared" si="2"/>
        <v>13828</v>
      </c>
    </row>
    <row r="90" spans="1:14" ht="12" customHeight="1">
      <c r="A90" s="11" t="str">
        <f>'Pregnant Women Participating'!A90</f>
        <v>American Samoa</v>
      </c>
      <c r="B90" s="18">
        <v>3931</v>
      </c>
      <c r="C90" s="16">
        <v>4181</v>
      </c>
      <c r="D90" s="16">
        <v>4162</v>
      </c>
      <c r="E90" s="16">
        <v>4180</v>
      </c>
      <c r="F90" s="16">
        <v>4152</v>
      </c>
      <c r="G90" s="16">
        <v>4239</v>
      </c>
      <c r="H90" s="16">
        <v>4239</v>
      </c>
      <c r="I90" s="16">
        <v>4191</v>
      </c>
      <c r="J90" s="16">
        <v>4251</v>
      </c>
      <c r="K90" s="16">
        <v>4226</v>
      </c>
      <c r="L90" s="16">
        <v>4299</v>
      </c>
      <c r="M90" s="51">
        <v>4217</v>
      </c>
      <c r="N90" s="18">
        <f t="shared" si="2"/>
        <v>4189</v>
      </c>
    </row>
    <row r="91" spans="1:14" ht="12" customHeight="1">
      <c r="A91" s="11" t="str">
        <f>'Pregnant Women Participating'!A91</f>
        <v>Arizona</v>
      </c>
      <c r="B91" s="18">
        <v>95239</v>
      </c>
      <c r="C91" s="16">
        <v>93525</v>
      </c>
      <c r="D91" s="16">
        <v>92008</v>
      </c>
      <c r="E91" s="16">
        <v>92759</v>
      </c>
      <c r="F91" s="16">
        <v>89465</v>
      </c>
      <c r="G91" s="16">
        <v>90774</v>
      </c>
      <c r="H91" s="16">
        <v>89937</v>
      </c>
      <c r="I91" s="16">
        <v>91082</v>
      </c>
      <c r="J91" s="16">
        <v>92605</v>
      </c>
      <c r="K91" s="16">
        <v>92104</v>
      </c>
      <c r="L91" s="16">
        <v>96074</v>
      </c>
      <c r="M91" s="51">
        <v>94716</v>
      </c>
      <c r="N91" s="18">
        <f t="shared" si="2"/>
        <v>92524</v>
      </c>
    </row>
    <row r="92" spans="1:14" ht="12" customHeight="1">
      <c r="A92" s="11" t="str">
        <f>'Pregnant Women Participating'!A92</f>
        <v>California</v>
      </c>
      <c r="B92" s="18">
        <v>837534</v>
      </c>
      <c r="C92" s="16">
        <v>831552</v>
      </c>
      <c r="D92" s="16">
        <v>831289</v>
      </c>
      <c r="E92" s="16">
        <v>842771</v>
      </c>
      <c r="F92" s="16">
        <v>821081</v>
      </c>
      <c r="G92" s="16">
        <v>841366</v>
      </c>
      <c r="H92" s="16">
        <v>836721</v>
      </c>
      <c r="I92" s="16">
        <v>839657</v>
      </c>
      <c r="J92" s="16">
        <v>850668</v>
      </c>
      <c r="K92" s="16">
        <v>845414</v>
      </c>
      <c r="L92" s="16">
        <v>859986</v>
      </c>
      <c r="M92" s="51">
        <v>855604</v>
      </c>
      <c r="N92" s="18">
        <f t="shared" si="2"/>
        <v>841136.9166666666</v>
      </c>
    </row>
    <row r="93" spans="1:14" ht="12" customHeight="1">
      <c r="A93" s="11" t="str">
        <f>'Pregnant Women Participating'!A93</f>
        <v>Guam</v>
      </c>
      <c r="B93" s="18">
        <v>4219</v>
      </c>
      <c r="C93" s="16">
        <v>4105</v>
      </c>
      <c r="D93" s="16">
        <v>3985</v>
      </c>
      <c r="E93" s="16">
        <v>4009</v>
      </c>
      <c r="F93" s="16">
        <v>3932</v>
      </c>
      <c r="G93" s="16">
        <v>4055</v>
      </c>
      <c r="H93" s="16">
        <v>4000</v>
      </c>
      <c r="I93" s="16">
        <v>3999</v>
      </c>
      <c r="J93" s="16">
        <v>4063</v>
      </c>
      <c r="K93" s="16">
        <v>4073</v>
      </c>
      <c r="L93" s="16">
        <v>4291</v>
      </c>
      <c r="M93" s="51">
        <v>4139</v>
      </c>
      <c r="N93" s="18">
        <f t="shared" si="2"/>
        <v>4072.5</v>
      </c>
    </row>
    <row r="94" spans="1:14" ht="12" customHeight="1">
      <c r="A94" s="11" t="str">
        <f>'Pregnant Women Participating'!A94</f>
        <v>Hawaii</v>
      </c>
      <c r="B94" s="18">
        <v>19998</v>
      </c>
      <c r="C94" s="16">
        <v>19787</v>
      </c>
      <c r="D94" s="16">
        <v>19482</v>
      </c>
      <c r="E94" s="16">
        <v>19650</v>
      </c>
      <c r="F94" s="16">
        <v>19070</v>
      </c>
      <c r="G94" s="16">
        <v>19255</v>
      </c>
      <c r="H94" s="16">
        <v>19351</v>
      </c>
      <c r="I94" s="16">
        <v>19455</v>
      </c>
      <c r="J94" s="16">
        <v>19604</v>
      </c>
      <c r="K94" s="16">
        <v>19543</v>
      </c>
      <c r="L94" s="16">
        <v>20058</v>
      </c>
      <c r="M94" s="51">
        <v>19692</v>
      </c>
      <c r="N94" s="18">
        <f t="shared" si="2"/>
        <v>19578.75</v>
      </c>
    </row>
    <row r="95" spans="1:14" ht="12" customHeight="1">
      <c r="A95" s="11" t="str">
        <f>'Pregnant Women Participating'!A95</f>
        <v>Idaho</v>
      </c>
      <c r="B95" s="18">
        <v>24484</v>
      </c>
      <c r="C95" s="16">
        <v>24070</v>
      </c>
      <c r="D95" s="16">
        <v>23946</v>
      </c>
      <c r="E95" s="16">
        <v>24339</v>
      </c>
      <c r="F95" s="16">
        <v>23353</v>
      </c>
      <c r="G95" s="16">
        <v>24063</v>
      </c>
      <c r="H95" s="16">
        <v>23895</v>
      </c>
      <c r="I95" s="16">
        <v>24266</v>
      </c>
      <c r="J95" s="16">
        <v>23959</v>
      </c>
      <c r="K95" s="16">
        <v>23733</v>
      </c>
      <c r="L95" s="16">
        <v>24321</v>
      </c>
      <c r="M95" s="51">
        <v>23751</v>
      </c>
      <c r="N95" s="18">
        <f t="shared" si="2"/>
        <v>24015</v>
      </c>
    </row>
    <row r="96" spans="1:14" ht="12" customHeight="1">
      <c r="A96" s="11" t="str">
        <f>'Pregnant Women Participating'!A96</f>
        <v>Nevada</v>
      </c>
      <c r="B96" s="18">
        <v>39446</v>
      </c>
      <c r="C96" s="16">
        <v>39031</v>
      </c>
      <c r="D96" s="16">
        <v>39011</v>
      </c>
      <c r="E96" s="16">
        <v>39096</v>
      </c>
      <c r="F96" s="16">
        <v>38855</v>
      </c>
      <c r="G96" s="16">
        <v>39519</v>
      </c>
      <c r="H96" s="16">
        <v>39341</v>
      </c>
      <c r="I96" s="16">
        <v>39717</v>
      </c>
      <c r="J96" s="16">
        <v>39589</v>
      </c>
      <c r="K96" s="16">
        <v>39691</v>
      </c>
      <c r="L96" s="16">
        <v>40189</v>
      </c>
      <c r="M96" s="51">
        <v>40626</v>
      </c>
      <c r="N96" s="18">
        <f t="shared" si="2"/>
        <v>39509.25</v>
      </c>
    </row>
    <row r="97" spans="1:14" ht="12" customHeight="1">
      <c r="A97" s="11" t="str">
        <f>'Pregnant Women Participating'!A97</f>
        <v>Oregon</v>
      </c>
      <c r="B97" s="18">
        <v>62421</v>
      </c>
      <c r="C97" s="16">
        <v>61774</v>
      </c>
      <c r="D97" s="16">
        <v>61699</v>
      </c>
      <c r="E97" s="16">
        <v>61838</v>
      </c>
      <c r="F97" s="16">
        <v>61040</v>
      </c>
      <c r="G97" s="16">
        <v>61420</v>
      </c>
      <c r="H97" s="16">
        <v>61943</v>
      </c>
      <c r="I97" s="16">
        <v>61786</v>
      </c>
      <c r="J97" s="16">
        <v>62512</v>
      </c>
      <c r="K97" s="16">
        <v>61855</v>
      </c>
      <c r="L97" s="16">
        <v>62766</v>
      </c>
      <c r="M97" s="51">
        <v>62947</v>
      </c>
      <c r="N97" s="18">
        <f t="shared" si="2"/>
        <v>62000.083333333336</v>
      </c>
    </row>
    <row r="98" spans="1:14" ht="12" customHeight="1">
      <c r="A98" s="11" t="str">
        <f>'Pregnant Women Participating'!A98</f>
        <v>Washington</v>
      </c>
      <c r="B98" s="18">
        <v>109389</v>
      </c>
      <c r="C98" s="16">
        <v>108464</v>
      </c>
      <c r="D98" s="16">
        <v>108730</v>
      </c>
      <c r="E98" s="16">
        <v>110094</v>
      </c>
      <c r="F98" s="16">
        <v>107258</v>
      </c>
      <c r="G98" s="16">
        <v>110488</v>
      </c>
      <c r="H98" s="16">
        <v>110485</v>
      </c>
      <c r="I98" s="16">
        <v>110862</v>
      </c>
      <c r="J98" s="16">
        <v>110597</v>
      </c>
      <c r="K98" s="16">
        <v>109801</v>
      </c>
      <c r="L98" s="16">
        <v>112208</v>
      </c>
      <c r="M98" s="51">
        <v>112297</v>
      </c>
      <c r="N98" s="18">
        <f t="shared" si="2"/>
        <v>110056.08333333333</v>
      </c>
    </row>
    <row r="99" spans="1:14" ht="12" customHeight="1">
      <c r="A99" s="11" t="str">
        <f>'Pregnant Women Participating'!A99</f>
        <v>Northern Marianas</v>
      </c>
      <c r="B99" s="18">
        <v>3004</v>
      </c>
      <c r="C99" s="16">
        <v>2990</v>
      </c>
      <c r="D99" s="16">
        <v>2975</v>
      </c>
      <c r="E99" s="16">
        <v>2968</v>
      </c>
      <c r="F99" s="16">
        <v>2927</v>
      </c>
      <c r="G99" s="16">
        <v>3033</v>
      </c>
      <c r="H99" s="16">
        <v>3057</v>
      </c>
      <c r="I99" s="16">
        <v>3057</v>
      </c>
      <c r="J99" s="16">
        <v>3030</v>
      </c>
      <c r="K99" s="16">
        <v>3031</v>
      </c>
      <c r="L99" s="16">
        <v>3051</v>
      </c>
      <c r="M99" s="51">
        <v>3018</v>
      </c>
      <c r="N99" s="18">
        <f t="shared" si="2"/>
        <v>3011.75</v>
      </c>
    </row>
    <row r="100" spans="1:14" ht="12" customHeight="1">
      <c r="A100" s="11" t="str">
        <f>'Pregnant Women Participating'!A100</f>
        <v>Inter-Tribal Council, AZ</v>
      </c>
      <c r="B100" s="18">
        <v>6336</v>
      </c>
      <c r="C100" s="16">
        <v>6090</v>
      </c>
      <c r="D100" s="16">
        <v>6187</v>
      </c>
      <c r="E100" s="16">
        <v>6218</v>
      </c>
      <c r="F100" s="16">
        <v>5778</v>
      </c>
      <c r="G100" s="16">
        <v>5954</v>
      </c>
      <c r="H100" s="16">
        <v>5912</v>
      </c>
      <c r="I100" s="16">
        <v>6052</v>
      </c>
      <c r="J100" s="16">
        <v>6205</v>
      </c>
      <c r="K100" s="16">
        <v>6220</v>
      </c>
      <c r="L100" s="16">
        <v>6342</v>
      </c>
      <c r="M100" s="51">
        <v>6157</v>
      </c>
      <c r="N100" s="18">
        <f t="shared" si="2"/>
        <v>6120.916666666667</v>
      </c>
    </row>
    <row r="101" spans="1:14" ht="12" customHeight="1">
      <c r="A101" s="11" t="str">
        <f>'Pregnant Women Participating'!A101</f>
        <v>Navajo Nation, AZ</v>
      </c>
      <c r="B101" s="18">
        <v>6865</v>
      </c>
      <c r="C101" s="16">
        <v>6809</v>
      </c>
      <c r="D101" s="16">
        <v>6887</v>
      </c>
      <c r="E101" s="16">
        <v>7060</v>
      </c>
      <c r="F101" s="16">
        <v>6638</v>
      </c>
      <c r="G101" s="16">
        <v>6926</v>
      </c>
      <c r="H101" s="16">
        <v>6816</v>
      </c>
      <c r="I101" s="16">
        <v>6796</v>
      </c>
      <c r="J101" s="16">
        <v>6984</v>
      </c>
      <c r="K101" s="16">
        <v>6966</v>
      </c>
      <c r="L101" s="16">
        <v>7253</v>
      </c>
      <c r="M101" s="51">
        <v>6949</v>
      </c>
      <c r="N101" s="18">
        <f t="shared" si="2"/>
        <v>6912.416666666667</v>
      </c>
    </row>
    <row r="102" spans="1:14" ht="12" customHeight="1">
      <c r="A102" s="11" t="str">
        <f>'Pregnant Women Participating'!A102</f>
        <v>Inter-Tribal Council, NV</v>
      </c>
      <c r="B102" s="18">
        <v>1048</v>
      </c>
      <c r="C102" s="16">
        <v>1042</v>
      </c>
      <c r="D102" s="16">
        <v>1018</v>
      </c>
      <c r="E102" s="16">
        <v>1019</v>
      </c>
      <c r="F102" s="16">
        <v>1001</v>
      </c>
      <c r="G102" s="16">
        <v>1001</v>
      </c>
      <c r="H102" s="16">
        <v>996</v>
      </c>
      <c r="I102" s="16">
        <v>969</v>
      </c>
      <c r="J102" s="16">
        <v>957</v>
      </c>
      <c r="K102" s="16">
        <v>967</v>
      </c>
      <c r="L102" s="16">
        <v>962</v>
      </c>
      <c r="M102" s="51">
        <v>963</v>
      </c>
      <c r="N102" s="18">
        <f>IF(SUM(B102:M102)&gt;0,AVERAGE(B102:M102)," ")</f>
        <v>995.25</v>
      </c>
    </row>
    <row r="103" spans="1:14" s="23" customFormat="1" ht="24.75" customHeight="1">
      <c r="A103" s="19" t="str">
        <f>'Pregnant Women Participating'!A103</f>
        <v>Western Region</v>
      </c>
      <c r="B103" s="21">
        <v>1228155</v>
      </c>
      <c r="C103" s="20">
        <v>1217220</v>
      </c>
      <c r="D103" s="20">
        <v>1214981</v>
      </c>
      <c r="E103" s="20">
        <v>1229686</v>
      </c>
      <c r="F103" s="20">
        <v>1198212</v>
      </c>
      <c r="G103" s="20">
        <v>1225936</v>
      </c>
      <c r="H103" s="20">
        <v>1220207</v>
      </c>
      <c r="I103" s="20">
        <v>1225610</v>
      </c>
      <c r="J103" s="20">
        <v>1238929</v>
      </c>
      <c r="K103" s="20">
        <v>1231396</v>
      </c>
      <c r="L103" s="20">
        <v>1255874</v>
      </c>
      <c r="M103" s="50">
        <v>1249193</v>
      </c>
      <c r="N103" s="21">
        <f>IF(SUM(B103:M103)&gt;0,AVERAGE(B103:M103)," ")</f>
        <v>1227949.9166666667</v>
      </c>
    </row>
    <row r="104" spans="1:14" s="38" customFormat="1" ht="16.5" customHeight="1" thickBot="1">
      <c r="A104" s="35" t="str">
        <f>'Pregnant Women Participating'!A104</f>
        <v>TOTAL</v>
      </c>
      <c r="B104" s="36">
        <v>4847215</v>
      </c>
      <c r="C104" s="37">
        <v>4801067</v>
      </c>
      <c r="D104" s="37">
        <v>4740039</v>
      </c>
      <c r="E104" s="37">
        <v>4733161</v>
      </c>
      <c r="F104" s="37">
        <v>4627975</v>
      </c>
      <c r="G104" s="37">
        <v>4705382</v>
      </c>
      <c r="H104" s="37">
        <v>4694448</v>
      </c>
      <c r="I104" s="37">
        <v>4731671</v>
      </c>
      <c r="J104" s="37">
        <v>4776956</v>
      </c>
      <c r="K104" s="37">
        <v>4761246</v>
      </c>
      <c r="L104" s="37">
        <v>4862133</v>
      </c>
      <c r="M104" s="53">
        <v>4849747</v>
      </c>
      <c r="N104" s="36">
        <f>IF(SUM(B104:M104)&gt;0,AVERAGE(B104:M104)," ")</f>
        <v>4760920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57709</v>
      </c>
      <c r="C6" s="16">
        <v>56825</v>
      </c>
      <c r="D6" s="16">
        <v>55587</v>
      </c>
      <c r="E6" s="16">
        <v>54351</v>
      </c>
      <c r="F6" s="16">
        <v>53178</v>
      </c>
      <c r="G6" s="16">
        <v>55918</v>
      </c>
      <c r="H6" s="16">
        <v>55521</v>
      </c>
      <c r="I6" s="16">
        <v>56317</v>
      </c>
      <c r="J6" s="16">
        <v>56494</v>
      </c>
      <c r="K6" s="16">
        <v>56673</v>
      </c>
      <c r="L6" s="16">
        <v>57764</v>
      </c>
      <c r="M6" s="51">
        <v>56637</v>
      </c>
      <c r="N6" s="18">
        <f aca="true" t="shared" si="0" ref="N6:N37">IF(SUM(B6:M6)&gt;0,AVERAGE(B6:M6)," ")</f>
        <v>56081.166666666664</v>
      </c>
    </row>
    <row r="7" spans="1:14" s="7" customFormat="1" ht="12" customHeight="1">
      <c r="A7" s="10" t="str">
        <f>'Pregnant Women Participating'!A7</f>
        <v>Maine</v>
      </c>
      <c r="B7" s="18">
        <v>26061</v>
      </c>
      <c r="C7" s="16">
        <v>26117</v>
      </c>
      <c r="D7" s="16">
        <v>25813</v>
      </c>
      <c r="E7" s="16">
        <v>26073</v>
      </c>
      <c r="F7" s="16">
        <v>25744</v>
      </c>
      <c r="G7" s="16">
        <v>26171</v>
      </c>
      <c r="H7" s="16">
        <v>26105</v>
      </c>
      <c r="I7" s="16">
        <v>26333</v>
      </c>
      <c r="J7" s="16">
        <v>26331</v>
      </c>
      <c r="K7" s="16">
        <v>26006</v>
      </c>
      <c r="L7" s="16">
        <v>26424</v>
      </c>
      <c r="M7" s="51">
        <v>26086</v>
      </c>
      <c r="N7" s="18">
        <f t="shared" si="0"/>
        <v>26105.333333333332</v>
      </c>
    </row>
    <row r="8" spans="1:14" s="7" customFormat="1" ht="12" customHeight="1">
      <c r="A8" s="10" t="str">
        <f>'Pregnant Women Participating'!A8</f>
        <v>Massachusetts</v>
      </c>
      <c r="B8" s="18">
        <v>116192</v>
      </c>
      <c r="C8" s="16">
        <v>116508</v>
      </c>
      <c r="D8" s="16">
        <v>115590</v>
      </c>
      <c r="E8" s="16">
        <v>115042</v>
      </c>
      <c r="F8" s="16">
        <v>113001</v>
      </c>
      <c r="G8" s="16">
        <v>119163</v>
      </c>
      <c r="H8" s="16">
        <v>119603</v>
      </c>
      <c r="I8" s="16">
        <v>120675</v>
      </c>
      <c r="J8" s="16">
        <v>120843</v>
      </c>
      <c r="K8" s="16">
        <v>123463</v>
      </c>
      <c r="L8" s="16">
        <v>125056</v>
      </c>
      <c r="M8" s="51">
        <v>124054</v>
      </c>
      <c r="N8" s="18">
        <f t="shared" si="0"/>
        <v>119099.16666666667</v>
      </c>
    </row>
    <row r="9" spans="1:14" s="7" customFormat="1" ht="12" customHeight="1">
      <c r="A9" s="10" t="str">
        <f>'Pregnant Women Participating'!A9</f>
        <v>New Hampshire</v>
      </c>
      <c r="B9" s="18">
        <v>17533</v>
      </c>
      <c r="C9" s="16">
        <v>17422</v>
      </c>
      <c r="D9" s="16">
        <v>17409</v>
      </c>
      <c r="E9" s="16">
        <v>17101</v>
      </c>
      <c r="F9" s="16">
        <v>16595</v>
      </c>
      <c r="G9" s="16">
        <v>17295</v>
      </c>
      <c r="H9" s="16">
        <v>17197</v>
      </c>
      <c r="I9" s="16">
        <v>17297</v>
      </c>
      <c r="J9" s="16">
        <v>17091</v>
      </c>
      <c r="K9" s="16">
        <v>16543</v>
      </c>
      <c r="L9" s="16">
        <v>16653</v>
      </c>
      <c r="M9" s="51">
        <v>16440</v>
      </c>
      <c r="N9" s="18">
        <f t="shared" si="0"/>
        <v>17048</v>
      </c>
    </row>
    <row r="10" spans="1:14" s="7" customFormat="1" ht="12" customHeight="1">
      <c r="A10" s="10" t="str">
        <f>'Pregnant Women Participating'!A10</f>
        <v>New York</v>
      </c>
      <c r="B10" s="18">
        <v>515570</v>
      </c>
      <c r="C10" s="16">
        <v>514633</v>
      </c>
      <c r="D10" s="16">
        <v>506146</v>
      </c>
      <c r="E10" s="16">
        <v>506485</v>
      </c>
      <c r="F10" s="16">
        <v>503045</v>
      </c>
      <c r="G10" s="16">
        <v>512224</v>
      </c>
      <c r="H10" s="16">
        <v>509995</v>
      </c>
      <c r="I10" s="16">
        <v>513719</v>
      </c>
      <c r="J10" s="16">
        <v>516664</v>
      </c>
      <c r="K10" s="16">
        <v>512946</v>
      </c>
      <c r="L10" s="16">
        <v>519764</v>
      </c>
      <c r="M10" s="51">
        <v>518684</v>
      </c>
      <c r="N10" s="18">
        <f t="shared" si="0"/>
        <v>512489.5833333333</v>
      </c>
    </row>
    <row r="11" spans="1:14" s="7" customFormat="1" ht="12" customHeight="1">
      <c r="A11" s="10" t="str">
        <f>'Pregnant Women Participating'!A11</f>
        <v>Rhode Island</v>
      </c>
      <c r="B11" s="18">
        <v>25104</v>
      </c>
      <c r="C11" s="16">
        <v>25103</v>
      </c>
      <c r="D11" s="16">
        <v>24297</v>
      </c>
      <c r="E11" s="16">
        <v>23875</v>
      </c>
      <c r="F11" s="16">
        <v>23784</v>
      </c>
      <c r="G11" s="16">
        <v>24392</v>
      </c>
      <c r="H11" s="16">
        <v>24485</v>
      </c>
      <c r="I11" s="16">
        <v>24568</v>
      </c>
      <c r="J11" s="16">
        <v>24801</v>
      </c>
      <c r="K11" s="16">
        <v>24534</v>
      </c>
      <c r="L11" s="16">
        <v>24675</v>
      </c>
      <c r="M11" s="51">
        <v>24563</v>
      </c>
      <c r="N11" s="18">
        <f t="shared" si="0"/>
        <v>24515.083333333332</v>
      </c>
    </row>
    <row r="12" spans="1:14" s="7" customFormat="1" ht="12" customHeight="1">
      <c r="A12" s="10" t="str">
        <f>'Pregnant Women Participating'!A12</f>
        <v>Vermont</v>
      </c>
      <c r="B12" s="18">
        <v>16325</v>
      </c>
      <c r="C12" s="16">
        <v>16293</v>
      </c>
      <c r="D12" s="16">
        <v>16183</v>
      </c>
      <c r="E12" s="16">
        <v>16015</v>
      </c>
      <c r="F12" s="16">
        <v>15912</v>
      </c>
      <c r="G12" s="16">
        <v>15772</v>
      </c>
      <c r="H12" s="16">
        <v>15783</v>
      </c>
      <c r="I12" s="16">
        <v>15706</v>
      </c>
      <c r="J12" s="16">
        <v>15735</v>
      </c>
      <c r="K12" s="16">
        <v>15685</v>
      </c>
      <c r="L12" s="16">
        <v>15732</v>
      </c>
      <c r="M12" s="51">
        <v>15814</v>
      </c>
      <c r="N12" s="18">
        <f t="shared" si="0"/>
        <v>15912.916666666666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93</v>
      </c>
      <c r="C13" s="16">
        <v>86</v>
      </c>
      <c r="D13" s="16">
        <v>82</v>
      </c>
      <c r="E13" s="16">
        <v>79</v>
      </c>
      <c r="F13" s="16">
        <v>88</v>
      </c>
      <c r="G13" s="16">
        <v>90</v>
      </c>
      <c r="H13" s="16">
        <v>90</v>
      </c>
      <c r="I13" s="16">
        <v>97</v>
      </c>
      <c r="J13" s="16">
        <v>91</v>
      </c>
      <c r="K13" s="16">
        <v>82</v>
      </c>
      <c r="L13" s="16">
        <v>82</v>
      </c>
      <c r="M13" s="51">
        <v>83</v>
      </c>
      <c r="N13" s="18">
        <f t="shared" si="0"/>
        <v>86.91666666666667</v>
      </c>
    </row>
    <row r="14" spans="1:14" s="7" customFormat="1" ht="12" customHeight="1">
      <c r="A14" s="10" t="str">
        <f>'Pregnant Women Participating'!A14</f>
        <v>Pleasant Point, ME</v>
      </c>
      <c r="B14" s="18">
        <v>79</v>
      </c>
      <c r="C14" s="16">
        <v>80</v>
      </c>
      <c r="D14" s="16">
        <v>80</v>
      </c>
      <c r="E14" s="16">
        <v>79</v>
      </c>
      <c r="F14" s="16">
        <v>73</v>
      </c>
      <c r="G14" s="16">
        <v>68</v>
      </c>
      <c r="H14" s="16">
        <v>73</v>
      </c>
      <c r="I14" s="16">
        <v>77</v>
      </c>
      <c r="J14" s="16">
        <v>75</v>
      </c>
      <c r="K14" s="16">
        <v>67</v>
      </c>
      <c r="L14" s="16">
        <v>73</v>
      </c>
      <c r="M14" s="51">
        <v>77</v>
      </c>
      <c r="N14" s="18">
        <f t="shared" si="0"/>
        <v>75.08333333333333</v>
      </c>
    </row>
    <row r="15" spans="1:14" s="7" customFormat="1" ht="12" customHeight="1">
      <c r="A15" s="10" t="str">
        <f>'Pregnant Women Participating'!A15</f>
        <v>Seneca Nation, NY</v>
      </c>
      <c r="B15" s="18">
        <v>102</v>
      </c>
      <c r="C15" s="16">
        <v>107</v>
      </c>
      <c r="D15" s="16">
        <v>112</v>
      </c>
      <c r="E15" s="16">
        <v>121</v>
      </c>
      <c r="F15" s="16">
        <v>117</v>
      </c>
      <c r="G15" s="16">
        <v>108</v>
      </c>
      <c r="H15" s="16">
        <v>100</v>
      </c>
      <c r="I15" s="16">
        <v>112</v>
      </c>
      <c r="J15" s="16">
        <v>116</v>
      </c>
      <c r="K15" s="16">
        <v>115</v>
      </c>
      <c r="L15" s="16">
        <v>129</v>
      </c>
      <c r="M15" s="51">
        <v>118</v>
      </c>
      <c r="N15" s="18">
        <f t="shared" si="0"/>
        <v>113.08333333333333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774768</v>
      </c>
      <c r="C16" s="20">
        <v>773174</v>
      </c>
      <c r="D16" s="20">
        <v>761299</v>
      </c>
      <c r="E16" s="20">
        <v>759221</v>
      </c>
      <c r="F16" s="20">
        <v>751537</v>
      </c>
      <c r="G16" s="20">
        <v>771201</v>
      </c>
      <c r="H16" s="20">
        <v>768952</v>
      </c>
      <c r="I16" s="20">
        <v>774901</v>
      </c>
      <c r="J16" s="20">
        <v>778241</v>
      </c>
      <c r="K16" s="20">
        <v>776114</v>
      </c>
      <c r="L16" s="20">
        <v>786352</v>
      </c>
      <c r="M16" s="50">
        <v>782556</v>
      </c>
      <c r="N16" s="21">
        <f t="shared" si="0"/>
        <v>771526.3333333334</v>
      </c>
    </row>
    <row r="17" spans="1:14" ht="12" customHeight="1">
      <c r="A17" s="10" t="str">
        <f>'Pregnant Women Participating'!A17</f>
        <v>Delaware</v>
      </c>
      <c r="B17" s="18">
        <v>23149</v>
      </c>
      <c r="C17" s="16">
        <v>22842</v>
      </c>
      <c r="D17" s="16">
        <v>22340</v>
      </c>
      <c r="E17" s="16">
        <v>22251</v>
      </c>
      <c r="F17" s="16">
        <v>22336</v>
      </c>
      <c r="G17" s="16">
        <v>22572</v>
      </c>
      <c r="H17" s="16">
        <v>22333</v>
      </c>
      <c r="I17" s="16">
        <v>22633</v>
      </c>
      <c r="J17" s="16">
        <v>22524</v>
      </c>
      <c r="K17" s="16">
        <v>22597</v>
      </c>
      <c r="L17" s="16">
        <v>22511</v>
      </c>
      <c r="M17" s="51">
        <v>22551</v>
      </c>
      <c r="N17" s="18">
        <f t="shared" si="0"/>
        <v>22553.25</v>
      </c>
    </row>
    <row r="18" spans="1:14" ht="12" customHeight="1">
      <c r="A18" s="10" t="str">
        <f>'Pregnant Women Participating'!A18</f>
        <v>District of Columbia</v>
      </c>
      <c r="B18" s="18">
        <v>16836</v>
      </c>
      <c r="C18" s="16">
        <v>16913</v>
      </c>
      <c r="D18" s="16">
        <v>16868</v>
      </c>
      <c r="E18" s="16">
        <v>16581</v>
      </c>
      <c r="F18" s="16">
        <v>16152</v>
      </c>
      <c r="G18" s="16">
        <v>16653</v>
      </c>
      <c r="H18" s="16">
        <v>16360</v>
      </c>
      <c r="I18" s="16">
        <v>16242</v>
      </c>
      <c r="J18" s="16">
        <v>16292</v>
      </c>
      <c r="K18" s="16">
        <v>16270</v>
      </c>
      <c r="L18" s="16">
        <v>16616</v>
      </c>
      <c r="M18" s="51">
        <v>16658</v>
      </c>
      <c r="N18" s="18">
        <f t="shared" si="0"/>
        <v>16536.75</v>
      </c>
    </row>
    <row r="19" spans="1:14" ht="12" customHeight="1">
      <c r="A19" s="10" t="str">
        <f>'Pregnant Women Participating'!A19</f>
        <v>Maryland</v>
      </c>
      <c r="B19" s="18">
        <v>147391</v>
      </c>
      <c r="C19" s="16">
        <v>147156</v>
      </c>
      <c r="D19" s="16">
        <v>146377</v>
      </c>
      <c r="E19" s="16">
        <v>145821</v>
      </c>
      <c r="F19" s="16">
        <v>145768</v>
      </c>
      <c r="G19" s="16">
        <v>147333</v>
      </c>
      <c r="H19" s="16">
        <v>146978</v>
      </c>
      <c r="I19" s="16">
        <v>147453</v>
      </c>
      <c r="J19" s="16">
        <v>148609</v>
      </c>
      <c r="K19" s="16">
        <v>147703</v>
      </c>
      <c r="L19" s="16">
        <v>149200</v>
      </c>
      <c r="M19" s="51">
        <v>149267</v>
      </c>
      <c r="N19" s="18">
        <f t="shared" si="0"/>
        <v>147421.33333333334</v>
      </c>
    </row>
    <row r="20" spans="1:14" ht="12" customHeight="1">
      <c r="A20" s="10" t="str">
        <f>'Pregnant Women Participating'!A20</f>
        <v>New Jersey</v>
      </c>
      <c r="B20" s="18">
        <v>170186</v>
      </c>
      <c r="C20" s="16">
        <v>168453</v>
      </c>
      <c r="D20" s="16">
        <v>165003</v>
      </c>
      <c r="E20" s="16">
        <v>165001</v>
      </c>
      <c r="F20" s="16">
        <v>164201</v>
      </c>
      <c r="G20" s="16">
        <v>168441</v>
      </c>
      <c r="H20" s="16">
        <v>166277</v>
      </c>
      <c r="I20" s="16">
        <v>168705</v>
      </c>
      <c r="J20" s="16">
        <v>169537</v>
      </c>
      <c r="K20" s="16">
        <v>170801</v>
      </c>
      <c r="L20" s="16">
        <v>172990</v>
      </c>
      <c r="M20" s="51">
        <v>172011</v>
      </c>
      <c r="N20" s="18">
        <f t="shared" si="0"/>
        <v>168467.16666666666</v>
      </c>
    </row>
    <row r="21" spans="1:14" ht="12" customHeight="1">
      <c r="A21" s="10" t="str">
        <f>'Pregnant Women Participating'!A21</f>
        <v>Pennsylvania</v>
      </c>
      <c r="B21" s="18">
        <v>262997</v>
      </c>
      <c r="C21" s="16">
        <v>261116</v>
      </c>
      <c r="D21" s="16">
        <v>257034</v>
      </c>
      <c r="E21" s="16">
        <v>255121</v>
      </c>
      <c r="F21" s="16">
        <v>251431</v>
      </c>
      <c r="G21" s="16">
        <v>256819</v>
      </c>
      <c r="H21" s="16">
        <v>256217</v>
      </c>
      <c r="I21" s="16">
        <v>257386</v>
      </c>
      <c r="J21" s="16">
        <v>258094</v>
      </c>
      <c r="K21" s="16">
        <v>257494</v>
      </c>
      <c r="L21" s="16">
        <v>261893</v>
      </c>
      <c r="M21" s="51">
        <v>259298</v>
      </c>
      <c r="N21" s="18">
        <f t="shared" si="0"/>
        <v>257908.33333333334</v>
      </c>
    </row>
    <row r="22" spans="1:14" ht="12" customHeight="1">
      <c r="A22" s="10" t="str">
        <f>'Pregnant Women Participating'!A22</f>
        <v>Puerto Rico</v>
      </c>
      <c r="B22" s="18">
        <v>192981</v>
      </c>
      <c r="C22" s="16">
        <v>190944</v>
      </c>
      <c r="D22" s="16">
        <v>191235</v>
      </c>
      <c r="E22" s="16">
        <v>189518</v>
      </c>
      <c r="F22" s="16">
        <v>194347</v>
      </c>
      <c r="G22" s="16">
        <v>197761</v>
      </c>
      <c r="H22" s="16">
        <v>196108</v>
      </c>
      <c r="I22" s="16">
        <v>195649</v>
      </c>
      <c r="J22" s="16">
        <v>196744</v>
      </c>
      <c r="K22" s="16">
        <v>195273</v>
      </c>
      <c r="L22" s="16">
        <v>196513</v>
      </c>
      <c r="M22" s="51">
        <v>198308</v>
      </c>
      <c r="N22" s="18">
        <f t="shared" si="0"/>
        <v>194615.08333333334</v>
      </c>
    </row>
    <row r="23" spans="1:14" ht="12" customHeight="1">
      <c r="A23" s="10" t="str">
        <f>'Pregnant Women Participating'!A23</f>
        <v>Virginia</v>
      </c>
      <c r="B23" s="18">
        <v>159905</v>
      </c>
      <c r="C23" s="16">
        <v>157836</v>
      </c>
      <c r="D23" s="16">
        <v>154409</v>
      </c>
      <c r="E23" s="16">
        <v>154061</v>
      </c>
      <c r="F23" s="16">
        <v>151302</v>
      </c>
      <c r="G23" s="16">
        <v>154166</v>
      </c>
      <c r="H23" s="16">
        <v>153000</v>
      </c>
      <c r="I23" s="16">
        <v>153836</v>
      </c>
      <c r="J23" s="16">
        <v>156647</v>
      </c>
      <c r="K23" s="16">
        <v>157760</v>
      </c>
      <c r="L23" s="16">
        <v>159590</v>
      </c>
      <c r="M23" s="51">
        <v>160505</v>
      </c>
      <c r="N23" s="18">
        <f t="shared" si="0"/>
        <v>156084.75</v>
      </c>
    </row>
    <row r="24" spans="1:14" ht="12" customHeight="1">
      <c r="A24" s="10" t="str">
        <f>'Pregnant Women Participating'!A24</f>
        <v>Virgin Islands</v>
      </c>
      <c r="B24" s="18">
        <v>5291</v>
      </c>
      <c r="C24" s="16">
        <v>5170</v>
      </c>
      <c r="D24" s="16">
        <v>5199</v>
      </c>
      <c r="E24" s="16">
        <v>5126</v>
      </c>
      <c r="F24" s="16">
        <v>5155</v>
      </c>
      <c r="G24" s="16">
        <v>5251</v>
      </c>
      <c r="H24" s="16">
        <v>5202</v>
      </c>
      <c r="I24" s="16">
        <v>5202</v>
      </c>
      <c r="J24" s="16">
        <v>5202</v>
      </c>
      <c r="K24" s="16">
        <v>5196</v>
      </c>
      <c r="L24" s="16">
        <v>5236</v>
      </c>
      <c r="M24" s="51">
        <v>5331</v>
      </c>
      <c r="N24" s="18">
        <f t="shared" si="0"/>
        <v>5213.416666666667</v>
      </c>
    </row>
    <row r="25" spans="1:14" ht="12" customHeight="1">
      <c r="A25" s="10" t="str">
        <f>'Pregnant Women Participating'!A25</f>
        <v>West Virginia</v>
      </c>
      <c r="B25" s="18">
        <v>50298</v>
      </c>
      <c r="C25" s="16">
        <v>49743</v>
      </c>
      <c r="D25" s="16">
        <v>48006</v>
      </c>
      <c r="E25" s="16">
        <v>48150</v>
      </c>
      <c r="F25" s="16">
        <v>47664</v>
      </c>
      <c r="G25" s="16">
        <v>49486</v>
      </c>
      <c r="H25" s="16">
        <v>48753</v>
      </c>
      <c r="I25" s="16">
        <v>49143</v>
      </c>
      <c r="J25" s="16">
        <v>48822</v>
      </c>
      <c r="K25" s="16">
        <v>49128</v>
      </c>
      <c r="L25" s="16">
        <v>50165</v>
      </c>
      <c r="M25" s="51">
        <v>50048</v>
      </c>
      <c r="N25" s="18">
        <f t="shared" si="0"/>
        <v>49117.166666666664</v>
      </c>
    </row>
    <row r="26" spans="1:14" s="23" customFormat="1" ht="24.75" customHeight="1">
      <c r="A26" s="19" t="str">
        <f>'Pregnant Women Participating'!A26</f>
        <v>Mid-Atlantic Region</v>
      </c>
      <c r="B26" s="21">
        <v>1029034</v>
      </c>
      <c r="C26" s="20">
        <v>1020173</v>
      </c>
      <c r="D26" s="20">
        <v>1006471</v>
      </c>
      <c r="E26" s="20">
        <v>1001630</v>
      </c>
      <c r="F26" s="20">
        <v>998356</v>
      </c>
      <c r="G26" s="20">
        <v>1018482</v>
      </c>
      <c r="H26" s="20">
        <v>1011228</v>
      </c>
      <c r="I26" s="20">
        <v>1016249</v>
      </c>
      <c r="J26" s="20">
        <v>1022471</v>
      </c>
      <c r="K26" s="20">
        <v>1022222</v>
      </c>
      <c r="L26" s="20">
        <v>1034714</v>
      </c>
      <c r="M26" s="50">
        <v>1033977</v>
      </c>
      <c r="N26" s="21">
        <f t="shared" si="0"/>
        <v>1017917.25</v>
      </c>
    </row>
    <row r="27" spans="1:14" ht="12" customHeight="1">
      <c r="A27" s="10" t="str">
        <f>'Pregnant Women Participating'!A27</f>
        <v>Alabama</v>
      </c>
      <c r="B27" s="18">
        <v>146387</v>
      </c>
      <c r="C27" s="16">
        <v>144429</v>
      </c>
      <c r="D27" s="16">
        <v>142987</v>
      </c>
      <c r="E27" s="16">
        <v>143833</v>
      </c>
      <c r="F27" s="16">
        <v>140065</v>
      </c>
      <c r="G27" s="16">
        <v>142707</v>
      </c>
      <c r="H27" s="16">
        <v>139057</v>
      </c>
      <c r="I27" s="16">
        <v>142740</v>
      </c>
      <c r="J27" s="16">
        <v>144251</v>
      </c>
      <c r="K27" s="16">
        <v>144892</v>
      </c>
      <c r="L27" s="16">
        <v>147039</v>
      </c>
      <c r="M27" s="51">
        <v>146823</v>
      </c>
      <c r="N27" s="18">
        <f t="shared" si="0"/>
        <v>143767.5</v>
      </c>
    </row>
    <row r="28" spans="1:14" ht="12" customHeight="1">
      <c r="A28" s="10" t="str">
        <f>'Pregnant Women Participating'!A28</f>
        <v>Florida</v>
      </c>
      <c r="B28" s="18">
        <v>503123</v>
      </c>
      <c r="C28" s="16">
        <v>494943</v>
      </c>
      <c r="D28" s="16">
        <v>486911</v>
      </c>
      <c r="E28" s="16">
        <v>488806</v>
      </c>
      <c r="F28" s="16">
        <v>482208</v>
      </c>
      <c r="G28" s="16">
        <v>481110</v>
      </c>
      <c r="H28" s="16">
        <v>485259</v>
      </c>
      <c r="I28" s="16">
        <v>486862</v>
      </c>
      <c r="J28" s="16">
        <v>495400</v>
      </c>
      <c r="K28" s="16">
        <v>491949</v>
      </c>
      <c r="L28" s="16">
        <v>502698</v>
      </c>
      <c r="M28" s="51">
        <v>505577</v>
      </c>
      <c r="N28" s="18">
        <f t="shared" si="0"/>
        <v>492070.5</v>
      </c>
    </row>
    <row r="29" spans="1:14" ht="12" customHeight="1">
      <c r="A29" s="10" t="str">
        <f>'Pregnant Women Participating'!A29</f>
        <v>Georgia</v>
      </c>
      <c r="B29" s="18">
        <v>309435</v>
      </c>
      <c r="C29" s="16">
        <v>306098</v>
      </c>
      <c r="D29" s="16">
        <v>302591</v>
      </c>
      <c r="E29" s="16">
        <v>298061</v>
      </c>
      <c r="F29" s="16">
        <v>297023</v>
      </c>
      <c r="G29" s="16">
        <v>303570</v>
      </c>
      <c r="H29" s="16">
        <v>303371</v>
      </c>
      <c r="I29" s="16">
        <v>305886</v>
      </c>
      <c r="J29" s="16">
        <v>307613</v>
      </c>
      <c r="K29" s="16">
        <v>185603</v>
      </c>
      <c r="L29" s="16">
        <v>82008</v>
      </c>
      <c r="M29" s="51">
        <v>5681</v>
      </c>
      <c r="N29" s="18">
        <f t="shared" si="0"/>
        <v>250578.33333333334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119919</v>
      </c>
      <c r="L30" s="16">
        <v>230893</v>
      </c>
      <c r="M30" s="51">
        <v>305820</v>
      </c>
      <c r="N30" s="18">
        <f t="shared" si="0"/>
        <v>218877.33333333334</v>
      </c>
    </row>
    <row r="31" spans="1:14" ht="12" customHeight="1">
      <c r="A31" s="10" t="str">
        <f>'Pregnant Women Participating'!A31</f>
        <v>Kentucky</v>
      </c>
      <c r="B31" s="18">
        <v>138350</v>
      </c>
      <c r="C31" s="16">
        <v>136019</v>
      </c>
      <c r="D31" s="16">
        <v>135484</v>
      </c>
      <c r="E31" s="16">
        <v>143439</v>
      </c>
      <c r="F31" s="16">
        <v>143259</v>
      </c>
      <c r="G31" s="16">
        <v>148283</v>
      </c>
      <c r="H31" s="16">
        <v>149774</v>
      </c>
      <c r="I31" s="16">
        <v>152632</v>
      </c>
      <c r="J31" s="16">
        <v>151663</v>
      </c>
      <c r="K31" s="16">
        <v>129072</v>
      </c>
      <c r="L31" s="16">
        <v>136387</v>
      </c>
      <c r="M31" s="51">
        <v>135407</v>
      </c>
      <c r="N31" s="18">
        <f t="shared" si="0"/>
        <v>141647.41666666666</v>
      </c>
    </row>
    <row r="32" spans="1:14" ht="12" customHeight="1">
      <c r="A32" s="10" t="str">
        <f>'Pregnant Women Participating'!A32</f>
        <v>Mississippi</v>
      </c>
      <c r="B32" s="18">
        <v>99458</v>
      </c>
      <c r="C32" s="16">
        <v>98966</v>
      </c>
      <c r="D32" s="16">
        <v>96698</v>
      </c>
      <c r="E32" s="16">
        <v>97233</v>
      </c>
      <c r="F32" s="16">
        <v>92876</v>
      </c>
      <c r="G32" s="16">
        <v>95749</v>
      </c>
      <c r="H32" s="16">
        <v>93762</v>
      </c>
      <c r="I32" s="16">
        <v>94867</v>
      </c>
      <c r="J32" s="16">
        <v>96903</v>
      </c>
      <c r="K32" s="16">
        <v>95654</v>
      </c>
      <c r="L32" s="16">
        <v>97567</v>
      </c>
      <c r="M32" s="51">
        <v>97196</v>
      </c>
      <c r="N32" s="18">
        <f t="shared" si="0"/>
        <v>96410.75</v>
      </c>
    </row>
    <row r="33" spans="1:14" ht="12" customHeight="1">
      <c r="A33" s="10" t="str">
        <f>'Pregnant Women Participating'!A33</f>
        <v>North Carolina</v>
      </c>
      <c r="B33" s="18">
        <v>270340</v>
      </c>
      <c r="C33" s="16">
        <v>268952</v>
      </c>
      <c r="D33" s="16">
        <v>263695</v>
      </c>
      <c r="E33" s="16">
        <v>264202</v>
      </c>
      <c r="F33" s="16">
        <v>262209</v>
      </c>
      <c r="G33" s="16">
        <v>263174</v>
      </c>
      <c r="H33" s="16">
        <v>261627</v>
      </c>
      <c r="I33" s="16">
        <v>263614</v>
      </c>
      <c r="J33" s="16">
        <v>265649</v>
      </c>
      <c r="K33" s="16">
        <v>266783</v>
      </c>
      <c r="L33" s="16">
        <v>269674</v>
      </c>
      <c r="M33" s="51">
        <v>270350</v>
      </c>
      <c r="N33" s="18">
        <f t="shared" si="0"/>
        <v>265855.75</v>
      </c>
    </row>
    <row r="34" spans="1:14" ht="12" customHeight="1">
      <c r="A34" s="10" t="str">
        <f>'Pregnant Women Participating'!A34</f>
        <v>South Carolina</v>
      </c>
      <c r="B34" s="18">
        <v>133278</v>
      </c>
      <c r="C34" s="16">
        <v>132897</v>
      </c>
      <c r="D34" s="16">
        <v>130887</v>
      </c>
      <c r="E34" s="16">
        <v>128949</v>
      </c>
      <c r="F34" s="16">
        <v>127331</v>
      </c>
      <c r="G34" s="16">
        <v>128714</v>
      </c>
      <c r="H34" s="16">
        <v>128615</v>
      </c>
      <c r="I34" s="16">
        <v>129246</v>
      </c>
      <c r="J34" s="16">
        <v>130587</v>
      </c>
      <c r="K34" s="16">
        <v>130471</v>
      </c>
      <c r="L34" s="16">
        <v>133135</v>
      </c>
      <c r="M34" s="51">
        <v>133651</v>
      </c>
      <c r="N34" s="18">
        <f t="shared" si="0"/>
        <v>130646.75</v>
      </c>
    </row>
    <row r="35" spans="1:14" ht="12" customHeight="1">
      <c r="A35" s="10" t="str">
        <f>'Pregnant Women Participating'!A35</f>
        <v>Tennessee</v>
      </c>
      <c r="B35" s="18">
        <v>167698</v>
      </c>
      <c r="C35" s="16">
        <v>164719</v>
      </c>
      <c r="D35" s="16">
        <v>160508</v>
      </c>
      <c r="E35" s="16">
        <v>158090</v>
      </c>
      <c r="F35" s="16">
        <v>156092</v>
      </c>
      <c r="G35" s="16">
        <v>159207</v>
      </c>
      <c r="H35" s="16">
        <v>159123</v>
      </c>
      <c r="I35" s="16">
        <v>160056</v>
      </c>
      <c r="J35" s="16">
        <v>161273</v>
      </c>
      <c r="K35" s="16">
        <v>160972</v>
      </c>
      <c r="L35" s="16">
        <v>165276</v>
      </c>
      <c r="M35" s="51">
        <v>165919</v>
      </c>
      <c r="N35" s="18">
        <f t="shared" si="0"/>
        <v>161577.75</v>
      </c>
    </row>
    <row r="36" spans="1:14" ht="12" customHeight="1">
      <c r="A36" s="10" t="str">
        <f>'Pregnant Women Participating'!A36</f>
        <v>Choctaw Indians, MS</v>
      </c>
      <c r="B36" s="18">
        <v>984</v>
      </c>
      <c r="C36" s="16">
        <v>925</v>
      </c>
      <c r="D36" s="16">
        <v>858</v>
      </c>
      <c r="E36" s="16">
        <v>913</v>
      </c>
      <c r="F36" s="16">
        <v>817</v>
      </c>
      <c r="G36" s="16">
        <v>853</v>
      </c>
      <c r="H36" s="16">
        <v>822</v>
      </c>
      <c r="I36" s="16">
        <v>830</v>
      </c>
      <c r="J36" s="16">
        <v>861</v>
      </c>
      <c r="K36" s="16">
        <v>801</v>
      </c>
      <c r="L36" s="16">
        <v>878</v>
      </c>
      <c r="M36" s="51">
        <v>856</v>
      </c>
      <c r="N36" s="18">
        <f t="shared" si="0"/>
        <v>866.5</v>
      </c>
    </row>
    <row r="37" spans="1:14" ht="12" customHeight="1">
      <c r="A37" s="10" t="str">
        <f>'Pregnant Women Participating'!A37</f>
        <v>Eastern Cherokee, NC</v>
      </c>
      <c r="B37" s="18">
        <v>619</v>
      </c>
      <c r="C37" s="16">
        <v>624</v>
      </c>
      <c r="D37" s="16">
        <v>584</v>
      </c>
      <c r="E37" s="16">
        <v>625</v>
      </c>
      <c r="F37" s="16">
        <v>623</v>
      </c>
      <c r="G37" s="16">
        <v>647</v>
      </c>
      <c r="H37" s="16">
        <v>646</v>
      </c>
      <c r="I37" s="16">
        <v>660</v>
      </c>
      <c r="J37" s="16">
        <v>597</v>
      </c>
      <c r="K37" s="16">
        <v>613</v>
      </c>
      <c r="L37" s="16">
        <v>610</v>
      </c>
      <c r="M37" s="51">
        <v>618</v>
      </c>
      <c r="N37" s="18">
        <f t="shared" si="0"/>
        <v>622.1666666666666</v>
      </c>
    </row>
    <row r="38" spans="1:14" s="23" customFormat="1" ht="24.75" customHeight="1">
      <c r="A38" s="19" t="str">
        <f>'Pregnant Women Participating'!A38</f>
        <v>Southeast Region</v>
      </c>
      <c r="B38" s="21">
        <v>1769672</v>
      </c>
      <c r="C38" s="20">
        <v>1748572</v>
      </c>
      <c r="D38" s="20">
        <v>1721203</v>
      </c>
      <c r="E38" s="20">
        <v>1724151</v>
      </c>
      <c r="F38" s="20">
        <v>1702503</v>
      </c>
      <c r="G38" s="20">
        <v>1724014</v>
      </c>
      <c r="H38" s="20">
        <v>1722056</v>
      </c>
      <c r="I38" s="20">
        <v>1737393</v>
      </c>
      <c r="J38" s="20">
        <v>1754797</v>
      </c>
      <c r="K38" s="20">
        <v>1726729</v>
      </c>
      <c r="L38" s="20">
        <v>1766165</v>
      </c>
      <c r="M38" s="50">
        <v>1767898</v>
      </c>
      <c r="N38" s="21">
        <f aca="true" t="shared" si="1" ref="N38:N69">IF(SUM(B38:M38)&gt;0,AVERAGE(B38:M38)," ")</f>
        <v>1738762.75</v>
      </c>
    </row>
    <row r="39" spans="1:14" ht="12" customHeight="1">
      <c r="A39" s="10" t="str">
        <f>'Pregnant Women Participating'!A39</f>
        <v>Illinois</v>
      </c>
      <c r="B39" s="18">
        <v>302503</v>
      </c>
      <c r="C39" s="16">
        <v>299979</v>
      </c>
      <c r="D39" s="16">
        <v>290496</v>
      </c>
      <c r="E39" s="16">
        <v>295720</v>
      </c>
      <c r="F39" s="16">
        <v>287687</v>
      </c>
      <c r="G39" s="16">
        <v>294580</v>
      </c>
      <c r="H39" s="16">
        <v>292974</v>
      </c>
      <c r="I39" s="16">
        <v>295028</v>
      </c>
      <c r="J39" s="16">
        <v>295230</v>
      </c>
      <c r="K39" s="16">
        <v>293433</v>
      </c>
      <c r="L39" s="16">
        <v>299966</v>
      </c>
      <c r="M39" s="51">
        <v>297314</v>
      </c>
      <c r="N39" s="18">
        <f t="shared" si="1"/>
        <v>295409.1666666667</v>
      </c>
    </row>
    <row r="40" spans="1:14" ht="12" customHeight="1">
      <c r="A40" s="10" t="str">
        <f>'Pregnant Women Participating'!A40</f>
        <v>Indiana</v>
      </c>
      <c r="B40" s="18">
        <v>171612</v>
      </c>
      <c r="C40" s="16">
        <v>170311</v>
      </c>
      <c r="D40" s="16">
        <v>168563</v>
      </c>
      <c r="E40" s="16">
        <v>168642</v>
      </c>
      <c r="F40" s="16">
        <v>163045</v>
      </c>
      <c r="G40" s="16">
        <v>166656</v>
      </c>
      <c r="H40" s="16">
        <v>165549</v>
      </c>
      <c r="I40" s="16">
        <v>167041</v>
      </c>
      <c r="J40" s="16">
        <v>167975</v>
      </c>
      <c r="K40" s="16">
        <v>166431</v>
      </c>
      <c r="L40" s="16">
        <v>170231</v>
      </c>
      <c r="M40" s="51">
        <v>168439</v>
      </c>
      <c r="N40" s="18">
        <f t="shared" si="1"/>
        <v>167874.58333333334</v>
      </c>
    </row>
    <row r="41" spans="1:14" ht="12" customHeight="1">
      <c r="A41" s="10" t="str">
        <f>'Pregnant Women Participating'!A41</f>
        <v>Michigan</v>
      </c>
      <c r="B41" s="18">
        <v>257232</v>
      </c>
      <c r="C41" s="16">
        <v>254051</v>
      </c>
      <c r="D41" s="16">
        <v>249544</v>
      </c>
      <c r="E41" s="16">
        <v>249196</v>
      </c>
      <c r="F41" s="16">
        <v>245474</v>
      </c>
      <c r="G41" s="16">
        <v>248710</v>
      </c>
      <c r="H41" s="16">
        <v>248550</v>
      </c>
      <c r="I41" s="16">
        <v>251825</v>
      </c>
      <c r="J41" s="16">
        <v>253983</v>
      </c>
      <c r="K41" s="16">
        <v>256221</v>
      </c>
      <c r="L41" s="16">
        <v>258562</v>
      </c>
      <c r="M41" s="51">
        <v>259107</v>
      </c>
      <c r="N41" s="18">
        <f t="shared" si="1"/>
        <v>252704.58333333334</v>
      </c>
    </row>
    <row r="42" spans="1:14" ht="12" customHeight="1">
      <c r="A42" s="10" t="str">
        <f>'Pregnant Women Participating'!A42</f>
        <v>Minnesota</v>
      </c>
      <c r="B42" s="18">
        <v>135704</v>
      </c>
      <c r="C42" s="16">
        <v>134306</v>
      </c>
      <c r="D42" s="16">
        <v>132848</v>
      </c>
      <c r="E42" s="16">
        <v>132233</v>
      </c>
      <c r="F42" s="16">
        <v>130197</v>
      </c>
      <c r="G42" s="16">
        <v>129375</v>
      </c>
      <c r="H42" s="16">
        <v>128779</v>
      </c>
      <c r="I42" s="16">
        <v>128937</v>
      </c>
      <c r="J42" s="16">
        <v>130533</v>
      </c>
      <c r="K42" s="16">
        <v>129454</v>
      </c>
      <c r="L42" s="16">
        <v>131235</v>
      </c>
      <c r="M42" s="51">
        <v>131460</v>
      </c>
      <c r="N42" s="18">
        <f t="shared" si="1"/>
        <v>131255.08333333334</v>
      </c>
    </row>
    <row r="43" spans="1:14" ht="12" customHeight="1">
      <c r="A43" s="10" t="str">
        <f>'Pregnant Women Participating'!A43</f>
        <v>Ohio</v>
      </c>
      <c r="B43" s="18">
        <v>289317</v>
      </c>
      <c r="C43" s="16">
        <v>288257</v>
      </c>
      <c r="D43" s="16">
        <v>283763</v>
      </c>
      <c r="E43" s="16">
        <v>281719</v>
      </c>
      <c r="F43" s="16">
        <v>276109</v>
      </c>
      <c r="G43" s="16">
        <v>276562</v>
      </c>
      <c r="H43" s="16">
        <v>276994</v>
      </c>
      <c r="I43" s="16">
        <v>278137</v>
      </c>
      <c r="J43" s="16">
        <v>280476</v>
      </c>
      <c r="K43" s="16">
        <v>278038</v>
      </c>
      <c r="L43" s="16">
        <v>283260</v>
      </c>
      <c r="M43" s="51">
        <v>283040</v>
      </c>
      <c r="N43" s="18">
        <f t="shared" si="1"/>
        <v>281306</v>
      </c>
    </row>
    <row r="44" spans="1:14" ht="12" customHeight="1">
      <c r="A44" s="10" t="str">
        <f>'Pregnant Women Participating'!A44</f>
        <v>Wisconsin</v>
      </c>
      <c r="B44" s="18">
        <v>124226</v>
      </c>
      <c r="C44" s="16">
        <v>123784</v>
      </c>
      <c r="D44" s="16">
        <v>122316</v>
      </c>
      <c r="E44" s="16">
        <v>122613</v>
      </c>
      <c r="F44" s="16">
        <v>119764</v>
      </c>
      <c r="G44" s="16">
        <v>120663</v>
      </c>
      <c r="H44" s="16">
        <v>119827</v>
      </c>
      <c r="I44" s="16">
        <v>120565</v>
      </c>
      <c r="J44" s="16">
        <v>121138</v>
      </c>
      <c r="K44" s="16">
        <v>119594</v>
      </c>
      <c r="L44" s="16">
        <v>122195</v>
      </c>
      <c r="M44" s="51">
        <v>121507</v>
      </c>
      <c r="N44" s="18">
        <f t="shared" si="1"/>
        <v>121516</v>
      </c>
    </row>
    <row r="45" spans="1:14" s="23" customFormat="1" ht="24.75" customHeight="1">
      <c r="A45" s="19" t="str">
        <f>'Pregnant Women Participating'!A45</f>
        <v>Midwest Region</v>
      </c>
      <c r="B45" s="21">
        <v>1280594</v>
      </c>
      <c r="C45" s="20">
        <v>1270688</v>
      </c>
      <c r="D45" s="20">
        <v>1247530</v>
      </c>
      <c r="E45" s="20">
        <v>1250123</v>
      </c>
      <c r="F45" s="20">
        <v>1222276</v>
      </c>
      <c r="G45" s="20">
        <v>1236546</v>
      </c>
      <c r="H45" s="20">
        <v>1232673</v>
      </c>
      <c r="I45" s="20">
        <v>1241533</v>
      </c>
      <c r="J45" s="20">
        <v>1249335</v>
      </c>
      <c r="K45" s="20">
        <v>1243171</v>
      </c>
      <c r="L45" s="20">
        <v>1265449</v>
      </c>
      <c r="M45" s="50">
        <v>1260867</v>
      </c>
      <c r="N45" s="21">
        <f t="shared" si="1"/>
        <v>1250065.4166666667</v>
      </c>
    </row>
    <row r="46" spans="1:14" ht="12" customHeight="1">
      <c r="A46" s="10" t="str">
        <f>'Pregnant Women Participating'!A46</f>
        <v>Arkansas</v>
      </c>
      <c r="B46" s="18">
        <v>94129</v>
      </c>
      <c r="C46" s="16">
        <v>92743</v>
      </c>
      <c r="D46" s="16">
        <v>92159</v>
      </c>
      <c r="E46" s="16">
        <v>92928</v>
      </c>
      <c r="F46" s="16">
        <v>85647</v>
      </c>
      <c r="G46" s="16">
        <v>91830</v>
      </c>
      <c r="H46" s="16">
        <v>92966</v>
      </c>
      <c r="I46" s="16">
        <v>94094</v>
      </c>
      <c r="J46" s="16">
        <v>95474</v>
      </c>
      <c r="K46" s="16">
        <v>95361</v>
      </c>
      <c r="L46" s="16">
        <v>97309</v>
      </c>
      <c r="M46" s="51">
        <v>96894</v>
      </c>
      <c r="N46" s="18">
        <f t="shared" si="1"/>
        <v>93461.16666666667</v>
      </c>
    </row>
    <row r="47" spans="1:14" ht="12" customHeight="1">
      <c r="A47" s="10" t="str">
        <f>'Pregnant Women Participating'!A47</f>
        <v>Louisiana</v>
      </c>
      <c r="B47" s="18">
        <v>156195</v>
      </c>
      <c r="C47" s="16">
        <v>153876</v>
      </c>
      <c r="D47" s="16">
        <v>151425</v>
      </c>
      <c r="E47" s="16">
        <v>150068</v>
      </c>
      <c r="F47" s="16">
        <v>147630</v>
      </c>
      <c r="G47" s="16">
        <v>147582</v>
      </c>
      <c r="H47" s="16">
        <v>146942</v>
      </c>
      <c r="I47" s="16">
        <v>147896</v>
      </c>
      <c r="J47" s="16">
        <v>149205</v>
      </c>
      <c r="K47" s="16">
        <v>148065</v>
      </c>
      <c r="L47" s="16">
        <v>150943</v>
      </c>
      <c r="M47" s="51">
        <v>150783</v>
      </c>
      <c r="N47" s="18">
        <f t="shared" si="1"/>
        <v>150050.83333333334</v>
      </c>
    </row>
    <row r="48" spans="1:14" ht="12" customHeight="1">
      <c r="A48" s="10" t="str">
        <f>'Pregnant Women Participating'!A48</f>
        <v>New Mexico</v>
      </c>
      <c r="B48" s="18">
        <v>61617</v>
      </c>
      <c r="C48" s="16">
        <v>61428</v>
      </c>
      <c r="D48" s="16">
        <v>60920</v>
      </c>
      <c r="E48" s="16">
        <v>61239</v>
      </c>
      <c r="F48" s="16">
        <v>59204</v>
      </c>
      <c r="G48" s="16">
        <v>60429</v>
      </c>
      <c r="H48" s="16">
        <v>59630</v>
      </c>
      <c r="I48" s="16">
        <v>60805</v>
      </c>
      <c r="J48" s="16">
        <v>61135</v>
      </c>
      <c r="K48" s="16">
        <v>60483</v>
      </c>
      <c r="L48" s="16">
        <v>62347</v>
      </c>
      <c r="M48" s="51">
        <v>62093</v>
      </c>
      <c r="N48" s="18">
        <f t="shared" si="1"/>
        <v>60944.166666666664</v>
      </c>
    </row>
    <row r="49" spans="1:14" ht="12" customHeight="1">
      <c r="A49" s="10" t="str">
        <f>'Pregnant Women Participating'!A49</f>
        <v>Oklahoma</v>
      </c>
      <c r="B49" s="18">
        <v>104384</v>
      </c>
      <c r="C49" s="16">
        <v>102990</v>
      </c>
      <c r="D49" s="16">
        <v>101374</v>
      </c>
      <c r="E49" s="16">
        <v>100497</v>
      </c>
      <c r="F49" s="16">
        <v>95238</v>
      </c>
      <c r="G49" s="16">
        <v>98268</v>
      </c>
      <c r="H49" s="16">
        <v>95581</v>
      </c>
      <c r="I49" s="16">
        <v>96788</v>
      </c>
      <c r="J49" s="16">
        <v>97900</v>
      </c>
      <c r="K49" s="16">
        <v>98083</v>
      </c>
      <c r="L49" s="16">
        <v>100449</v>
      </c>
      <c r="M49" s="51">
        <v>99256</v>
      </c>
      <c r="N49" s="18">
        <f t="shared" si="1"/>
        <v>99234</v>
      </c>
    </row>
    <row r="50" spans="1:14" ht="12" customHeight="1">
      <c r="A50" s="10" t="str">
        <f>'Pregnant Women Participating'!A50</f>
        <v>Texas</v>
      </c>
      <c r="B50" s="18">
        <v>1020582</v>
      </c>
      <c r="C50" s="16">
        <v>1009863</v>
      </c>
      <c r="D50" s="16">
        <v>994927</v>
      </c>
      <c r="E50" s="16">
        <v>991889</v>
      </c>
      <c r="F50" s="16">
        <v>970045</v>
      </c>
      <c r="G50" s="16">
        <v>979991</v>
      </c>
      <c r="H50" s="16">
        <v>980642</v>
      </c>
      <c r="I50" s="16">
        <v>987316</v>
      </c>
      <c r="J50" s="16">
        <v>995028</v>
      </c>
      <c r="K50" s="16">
        <v>988971</v>
      </c>
      <c r="L50" s="16">
        <v>1003515</v>
      </c>
      <c r="M50" s="51">
        <v>999209</v>
      </c>
      <c r="N50" s="18">
        <f t="shared" si="1"/>
        <v>993498.1666666666</v>
      </c>
    </row>
    <row r="51" spans="1:14" ht="12" customHeight="1">
      <c r="A51" s="10" t="str">
        <f>'Pregnant Women Participating'!A51</f>
        <v>Acoma, Canoncito &amp; Laguna, NM</v>
      </c>
      <c r="B51" s="18">
        <v>560</v>
      </c>
      <c r="C51" s="16">
        <v>544</v>
      </c>
      <c r="D51" s="16">
        <v>529</v>
      </c>
      <c r="E51" s="16">
        <v>555</v>
      </c>
      <c r="F51" s="16">
        <v>527</v>
      </c>
      <c r="G51" s="16">
        <v>560</v>
      </c>
      <c r="H51" s="16">
        <v>569</v>
      </c>
      <c r="I51" s="16">
        <v>591</v>
      </c>
      <c r="J51" s="16">
        <v>542</v>
      </c>
      <c r="K51" s="16">
        <v>553</v>
      </c>
      <c r="L51" s="16">
        <v>535</v>
      </c>
      <c r="M51" s="51">
        <v>521</v>
      </c>
      <c r="N51" s="18">
        <f t="shared" si="1"/>
        <v>548.8333333333334</v>
      </c>
    </row>
    <row r="52" spans="1:14" ht="12" customHeight="1">
      <c r="A52" s="10" t="str">
        <f>'Pregnant Women Participating'!A52</f>
        <v>Eight Northern Pueblos, NM</v>
      </c>
      <c r="B52" s="18">
        <v>256</v>
      </c>
      <c r="C52" s="16">
        <v>262</v>
      </c>
      <c r="D52" s="16">
        <v>261</v>
      </c>
      <c r="E52" s="16">
        <v>273</v>
      </c>
      <c r="F52" s="16">
        <v>270</v>
      </c>
      <c r="G52" s="16">
        <v>306</v>
      </c>
      <c r="H52" s="16">
        <v>299</v>
      </c>
      <c r="I52" s="16">
        <v>310</v>
      </c>
      <c r="J52" s="16">
        <v>325</v>
      </c>
      <c r="K52" s="16">
        <v>316</v>
      </c>
      <c r="L52" s="16">
        <v>322</v>
      </c>
      <c r="M52" s="51">
        <v>314</v>
      </c>
      <c r="N52" s="18">
        <f t="shared" si="1"/>
        <v>292.8333333333333</v>
      </c>
    </row>
    <row r="53" spans="1:14" ht="12" customHeight="1">
      <c r="A53" s="10" t="str">
        <f>'Pregnant Women Participating'!A53</f>
        <v>Five Sandoval Pueblos, NM</v>
      </c>
      <c r="B53" s="18">
        <v>392</v>
      </c>
      <c r="C53" s="16">
        <v>394</v>
      </c>
      <c r="D53" s="16">
        <v>381</v>
      </c>
      <c r="E53" s="16">
        <v>380</v>
      </c>
      <c r="F53" s="16">
        <v>384</v>
      </c>
      <c r="G53" s="16">
        <v>385</v>
      </c>
      <c r="H53" s="16">
        <v>384</v>
      </c>
      <c r="I53" s="16">
        <v>366</v>
      </c>
      <c r="J53" s="16">
        <v>349</v>
      </c>
      <c r="K53" s="16">
        <v>349</v>
      </c>
      <c r="L53" s="16">
        <v>354</v>
      </c>
      <c r="M53" s="51">
        <v>356</v>
      </c>
      <c r="N53" s="18">
        <f t="shared" si="1"/>
        <v>372.8333333333333</v>
      </c>
    </row>
    <row r="54" spans="1:14" ht="12" customHeight="1">
      <c r="A54" s="10" t="str">
        <f>'Pregnant Women Participating'!A54</f>
        <v>Isleta Pueblo, NM</v>
      </c>
      <c r="B54" s="18">
        <v>946</v>
      </c>
      <c r="C54" s="16">
        <v>917</v>
      </c>
      <c r="D54" s="16">
        <v>877</v>
      </c>
      <c r="E54" s="16">
        <v>906</v>
      </c>
      <c r="F54" s="16">
        <v>858</v>
      </c>
      <c r="G54" s="16">
        <v>923</v>
      </c>
      <c r="H54" s="16">
        <v>897</v>
      </c>
      <c r="I54" s="16">
        <v>899</v>
      </c>
      <c r="J54" s="16">
        <v>914</v>
      </c>
      <c r="K54" s="16">
        <v>866</v>
      </c>
      <c r="L54" s="16">
        <v>880</v>
      </c>
      <c r="M54" s="51">
        <v>868</v>
      </c>
      <c r="N54" s="18">
        <f t="shared" si="1"/>
        <v>895.9166666666666</v>
      </c>
    </row>
    <row r="55" spans="1:14" ht="12" customHeight="1">
      <c r="A55" s="10" t="str">
        <f>'Pregnant Women Participating'!A55</f>
        <v>San Felipe Pueblo, NM</v>
      </c>
      <c r="B55" s="18">
        <v>276</v>
      </c>
      <c r="C55" s="16">
        <v>268</v>
      </c>
      <c r="D55" s="16">
        <v>242</v>
      </c>
      <c r="E55" s="16">
        <v>252</v>
      </c>
      <c r="F55" s="16">
        <v>283</v>
      </c>
      <c r="G55" s="16">
        <v>292</v>
      </c>
      <c r="H55" s="16">
        <v>289</v>
      </c>
      <c r="I55" s="16">
        <v>258</v>
      </c>
      <c r="J55" s="16">
        <v>296</v>
      </c>
      <c r="K55" s="16">
        <v>230</v>
      </c>
      <c r="L55" s="16">
        <v>262</v>
      </c>
      <c r="M55" s="51">
        <v>274</v>
      </c>
      <c r="N55" s="18">
        <f t="shared" si="1"/>
        <v>268.5</v>
      </c>
    </row>
    <row r="56" spans="1:14" ht="12" customHeight="1">
      <c r="A56" s="10" t="str">
        <f>'Pregnant Women Participating'!A56</f>
        <v>Santo Domingo Tribe, NM</v>
      </c>
      <c r="B56" s="18">
        <v>186</v>
      </c>
      <c r="C56" s="16">
        <v>187</v>
      </c>
      <c r="D56" s="16">
        <v>193</v>
      </c>
      <c r="E56" s="16">
        <v>192</v>
      </c>
      <c r="F56" s="16">
        <v>167</v>
      </c>
      <c r="G56" s="16">
        <v>188</v>
      </c>
      <c r="H56" s="16">
        <v>167</v>
      </c>
      <c r="I56" s="16">
        <v>187</v>
      </c>
      <c r="J56" s="16">
        <v>173</v>
      </c>
      <c r="K56" s="16">
        <v>171</v>
      </c>
      <c r="L56" s="16">
        <v>172</v>
      </c>
      <c r="M56" s="51">
        <v>157</v>
      </c>
      <c r="N56" s="18">
        <f t="shared" si="1"/>
        <v>178.33333333333334</v>
      </c>
    </row>
    <row r="57" spans="1:14" ht="12" customHeight="1">
      <c r="A57" s="10" t="str">
        <f>'Pregnant Women Participating'!A57</f>
        <v>Zuni Pueblo, NM</v>
      </c>
      <c r="B57" s="18">
        <v>813</v>
      </c>
      <c r="C57" s="16">
        <v>780</v>
      </c>
      <c r="D57" s="16">
        <v>808</v>
      </c>
      <c r="E57" s="16">
        <v>818</v>
      </c>
      <c r="F57" s="16">
        <v>787</v>
      </c>
      <c r="G57" s="16">
        <v>775</v>
      </c>
      <c r="H57" s="16">
        <v>831</v>
      </c>
      <c r="I57" s="16">
        <v>774</v>
      </c>
      <c r="J57" s="16">
        <v>837</v>
      </c>
      <c r="K57" s="16">
        <v>803</v>
      </c>
      <c r="L57" s="16">
        <v>808</v>
      </c>
      <c r="M57" s="51">
        <v>794</v>
      </c>
      <c r="N57" s="18">
        <f t="shared" si="1"/>
        <v>802.3333333333334</v>
      </c>
    </row>
    <row r="58" spans="1:14" ht="12" customHeight="1">
      <c r="A58" s="10" t="str">
        <f>'Pregnant Women Participating'!A58</f>
        <v>Cherokee Nation, OK</v>
      </c>
      <c r="B58" s="18">
        <v>7413</v>
      </c>
      <c r="C58" s="16">
        <v>7294</v>
      </c>
      <c r="D58" s="16">
        <v>7145</v>
      </c>
      <c r="E58" s="16">
        <v>6989</v>
      </c>
      <c r="F58" s="16">
        <v>6620</v>
      </c>
      <c r="G58" s="16">
        <v>6675</v>
      </c>
      <c r="H58" s="16">
        <v>6891</v>
      </c>
      <c r="I58" s="16">
        <v>7060</v>
      </c>
      <c r="J58" s="16">
        <v>7236</v>
      </c>
      <c r="K58" s="16">
        <v>7341</v>
      </c>
      <c r="L58" s="16">
        <v>7645</v>
      </c>
      <c r="M58" s="51">
        <v>7593</v>
      </c>
      <c r="N58" s="18">
        <f t="shared" si="1"/>
        <v>7158.5</v>
      </c>
    </row>
    <row r="59" spans="1:14" ht="12" customHeight="1">
      <c r="A59" s="10" t="str">
        <f>'Pregnant Women Participating'!A59</f>
        <v>Chickasaw Nation, OK</v>
      </c>
      <c r="B59" s="18">
        <v>3753</v>
      </c>
      <c r="C59" s="16">
        <v>3712</v>
      </c>
      <c r="D59" s="16">
        <v>3663</v>
      </c>
      <c r="E59" s="16">
        <v>3643</v>
      </c>
      <c r="F59" s="16">
        <v>3417</v>
      </c>
      <c r="G59" s="16">
        <v>3671</v>
      </c>
      <c r="H59" s="16">
        <v>3699</v>
      </c>
      <c r="I59" s="16">
        <v>3681</v>
      </c>
      <c r="J59" s="16">
        <v>3816</v>
      </c>
      <c r="K59" s="16">
        <v>3902</v>
      </c>
      <c r="L59" s="16">
        <v>4017</v>
      </c>
      <c r="M59" s="51">
        <v>4025</v>
      </c>
      <c r="N59" s="18">
        <f t="shared" si="1"/>
        <v>3749.9166666666665</v>
      </c>
    </row>
    <row r="60" spans="1:14" ht="12" customHeight="1">
      <c r="A60" s="10" t="str">
        <f>'Pregnant Women Participating'!A60</f>
        <v>Choctaw Nation, OK</v>
      </c>
      <c r="B60" s="18">
        <v>4256</v>
      </c>
      <c r="C60" s="16">
        <v>4357</v>
      </c>
      <c r="D60" s="16">
        <v>4348</v>
      </c>
      <c r="E60" s="16">
        <v>4394</v>
      </c>
      <c r="F60" s="16">
        <v>4185</v>
      </c>
      <c r="G60" s="16">
        <v>4307</v>
      </c>
      <c r="H60" s="16">
        <v>4273</v>
      </c>
      <c r="I60" s="16">
        <v>4278</v>
      </c>
      <c r="J60" s="16">
        <v>4359</v>
      </c>
      <c r="K60" s="16">
        <v>4462</v>
      </c>
      <c r="L60" s="16">
        <v>4493</v>
      </c>
      <c r="M60" s="51">
        <v>4452</v>
      </c>
      <c r="N60" s="18">
        <f t="shared" si="1"/>
        <v>4347</v>
      </c>
    </row>
    <row r="61" spans="1:14" ht="12" customHeight="1">
      <c r="A61" s="10" t="str">
        <f>'Pregnant Women Participating'!A61</f>
        <v>Citizen Potawatomi Nation, OK</v>
      </c>
      <c r="B61" s="18">
        <v>1159</v>
      </c>
      <c r="C61" s="16">
        <v>1178</v>
      </c>
      <c r="D61" s="16">
        <v>1134</v>
      </c>
      <c r="E61" s="16">
        <v>1158</v>
      </c>
      <c r="F61" s="16">
        <v>1042</v>
      </c>
      <c r="G61" s="16">
        <v>1103</v>
      </c>
      <c r="H61" s="16">
        <v>1091</v>
      </c>
      <c r="I61" s="16">
        <v>1076</v>
      </c>
      <c r="J61" s="16">
        <v>1159</v>
      </c>
      <c r="K61" s="16">
        <v>1077</v>
      </c>
      <c r="L61" s="16">
        <v>1122</v>
      </c>
      <c r="M61" s="51">
        <v>1159</v>
      </c>
      <c r="N61" s="18">
        <f t="shared" si="1"/>
        <v>1121.5</v>
      </c>
    </row>
    <row r="62" spans="1:14" ht="12" customHeight="1">
      <c r="A62" s="10" t="str">
        <f>'Pregnant Women Participating'!A62</f>
        <v>Inter-Tribal Council, OK</v>
      </c>
      <c r="B62" s="18">
        <v>836</v>
      </c>
      <c r="C62" s="16">
        <v>854</v>
      </c>
      <c r="D62" s="16">
        <v>877</v>
      </c>
      <c r="E62" s="16">
        <v>836</v>
      </c>
      <c r="F62" s="16">
        <v>772</v>
      </c>
      <c r="G62" s="16">
        <v>856</v>
      </c>
      <c r="H62" s="16">
        <v>826</v>
      </c>
      <c r="I62" s="16">
        <v>838</v>
      </c>
      <c r="J62" s="16">
        <v>869</v>
      </c>
      <c r="K62" s="16">
        <v>880</v>
      </c>
      <c r="L62" s="16">
        <v>906</v>
      </c>
      <c r="M62" s="51">
        <v>898</v>
      </c>
      <c r="N62" s="18">
        <f t="shared" si="1"/>
        <v>854</v>
      </c>
    </row>
    <row r="63" spans="1:14" ht="12" customHeight="1">
      <c r="A63" s="10" t="str">
        <f>'Pregnant Women Participating'!A63</f>
        <v>Muscogee Creek Nation, OK</v>
      </c>
      <c r="B63" s="18">
        <v>2891</v>
      </c>
      <c r="C63" s="16">
        <v>2781</v>
      </c>
      <c r="D63" s="16">
        <v>2752</v>
      </c>
      <c r="E63" s="16">
        <v>2772</v>
      </c>
      <c r="F63" s="16">
        <v>2504</v>
      </c>
      <c r="G63" s="16">
        <v>2755</v>
      </c>
      <c r="H63" s="16">
        <v>2738</v>
      </c>
      <c r="I63" s="16">
        <v>2821</v>
      </c>
      <c r="J63" s="16">
        <v>2813</v>
      </c>
      <c r="K63" s="16">
        <v>2866</v>
      </c>
      <c r="L63" s="16">
        <v>2896</v>
      </c>
      <c r="M63" s="51">
        <v>2922</v>
      </c>
      <c r="N63" s="18">
        <f t="shared" si="1"/>
        <v>2792.5833333333335</v>
      </c>
    </row>
    <row r="64" spans="1:14" ht="12" customHeight="1">
      <c r="A64" s="10" t="str">
        <f>'Pregnant Women Participating'!A64</f>
        <v>Osage Tribal Council, OK</v>
      </c>
      <c r="B64" s="18">
        <v>2706</v>
      </c>
      <c r="C64" s="16">
        <v>2670</v>
      </c>
      <c r="D64" s="16">
        <v>2700</v>
      </c>
      <c r="E64" s="16">
        <v>2706</v>
      </c>
      <c r="F64" s="16">
        <v>2573</v>
      </c>
      <c r="G64" s="16">
        <v>2749</v>
      </c>
      <c r="H64" s="16">
        <v>2819</v>
      </c>
      <c r="I64" s="16">
        <v>2884</v>
      </c>
      <c r="J64" s="16">
        <v>2896</v>
      </c>
      <c r="K64" s="16">
        <v>2948</v>
      </c>
      <c r="L64" s="16">
        <v>3030</v>
      </c>
      <c r="M64" s="51">
        <v>2997</v>
      </c>
      <c r="N64" s="18">
        <f t="shared" si="1"/>
        <v>2806.5</v>
      </c>
    </row>
    <row r="65" spans="1:14" ht="12" customHeight="1">
      <c r="A65" s="10" t="str">
        <f>'Pregnant Women Participating'!A65</f>
        <v>Otoe-Missouria Tribe, OK</v>
      </c>
      <c r="B65" s="18">
        <v>539</v>
      </c>
      <c r="C65" s="16">
        <v>533</v>
      </c>
      <c r="D65" s="16">
        <v>516</v>
      </c>
      <c r="E65" s="16">
        <v>539</v>
      </c>
      <c r="F65" s="16">
        <v>472</v>
      </c>
      <c r="G65" s="16">
        <v>487</v>
      </c>
      <c r="H65" s="16">
        <v>482</v>
      </c>
      <c r="I65" s="16">
        <v>502</v>
      </c>
      <c r="J65" s="16">
        <v>516</v>
      </c>
      <c r="K65" s="16">
        <v>523</v>
      </c>
      <c r="L65" s="16">
        <v>519</v>
      </c>
      <c r="M65" s="51">
        <v>510</v>
      </c>
      <c r="N65" s="18">
        <f t="shared" si="1"/>
        <v>511.5</v>
      </c>
    </row>
    <row r="66" spans="1:14" ht="12" customHeight="1">
      <c r="A66" s="10" t="str">
        <f>'Pregnant Women Participating'!A66</f>
        <v>Wichita, Caddo &amp; Delaware (WCD), OK</v>
      </c>
      <c r="B66" s="18">
        <v>4204</v>
      </c>
      <c r="C66" s="16">
        <v>4108</v>
      </c>
      <c r="D66" s="16">
        <v>4213</v>
      </c>
      <c r="E66" s="16">
        <v>4189</v>
      </c>
      <c r="F66" s="16">
        <v>4026</v>
      </c>
      <c r="G66" s="16">
        <v>4301</v>
      </c>
      <c r="H66" s="16">
        <v>4417</v>
      </c>
      <c r="I66" s="16">
        <v>4464</v>
      </c>
      <c r="J66" s="16">
        <v>4535</v>
      </c>
      <c r="K66" s="16">
        <v>4612</v>
      </c>
      <c r="L66" s="16">
        <v>4672</v>
      </c>
      <c r="M66" s="51">
        <v>4675</v>
      </c>
      <c r="N66" s="18">
        <f t="shared" si="1"/>
        <v>4368</v>
      </c>
    </row>
    <row r="67" spans="1:14" s="23" customFormat="1" ht="24.75" customHeight="1">
      <c r="A67" s="19" t="str">
        <f>'Pregnant Women Participating'!A67</f>
        <v>Southwest Region</v>
      </c>
      <c r="B67" s="21">
        <v>1468093</v>
      </c>
      <c r="C67" s="20">
        <v>1451739</v>
      </c>
      <c r="D67" s="20">
        <v>1431444</v>
      </c>
      <c r="E67" s="20">
        <v>1427223</v>
      </c>
      <c r="F67" s="20">
        <v>1386651</v>
      </c>
      <c r="G67" s="20">
        <v>1408433</v>
      </c>
      <c r="H67" s="20">
        <v>1406433</v>
      </c>
      <c r="I67" s="20">
        <v>1417888</v>
      </c>
      <c r="J67" s="20">
        <v>1430377</v>
      </c>
      <c r="K67" s="20">
        <v>1422862</v>
      </c>
      <c r="L67" s="20">
        <v>1447196</v>
      </c>
      <c r="M67" s="50">
        <v>1440750</v>
      </c>
      <c r="N67" s="21">
        <f t="shared" si="1"/>
        <v>1428257.4166666667</v>
      </c>
    </row>
    <row r="68" spans="1:14" ht="12" customHeight="1">
      <c r="A68" s="10" t="str">
        <f>'Pregnant Women Participating'!A68</f>
        <v>Colorado</v>
      </c>
      <c r="B68" s="18">
        <v>105693</v>
      </c>
      <c r="C68" s="16">
        <v>105278</v>
      </c>
      <c r="D68" s="16">
        <v>105078</v>
      </c>
      <c r="E68" s="16">
        <v>105866</v>
      </c>
      <c r="F68" s="16">
        <v>103262</v>
      </c>
      <c r="G68" s="16">
        <v>104714</v>
      </c>
      <c r="H68" s="16">
        <v>104003</v>
      </c>
      <c r="I68" s="16">
        <v>102861</v>
      </c>
      <c r="J68" s="16">
        <v>101410</v>
      </c>
      <c r="K68" s="16">
        <v>99887</v>
      </c>
      <c r="L68" s="16">
        <v>104279</v>
      </c>
      <c r="M68" s="51">
        <v>104918</v>
      </c>
      <c r="N68" s="18">
        <f t="shared" si="1"/>
        <v>103937.41666666667</v>
      </c>
    </row>
    <row r="69" spans="1:14" ht="12" customHeight="1">
      <c r="A69" s="10" t="str">
        <f>'Pregnant Women Participating'!A69</f>
        <v>Iowa</v>
      </c>
      <c r="B69" s="18">
        <v>72732</v>
      </c>
      <c r="C69" s="16">
        <v>71896</v>
      </c>
      <c r="D69" s="16">
        <v>71658</v>
      </c>
      <c r="E69" s="16">
        <v>71516</v>
      </c>
      <c r="F69" s="16">
        <v>69876</v>
      </c>
      <c r="G69" s="16">
        <v>69509</v>
      </c>
      <c r="H69" s="16">
        <v>69759</v>
      </c>
      <c r="I69" s="16">
        <v>70247</v>
      </c>
      <c r="J69" s="16">
        <v>71128</v>
      </c>
      <c r="K69" s="16">
        <v>69917</v>
      </c>
      <c r="L69" s="16">
        <v>71422</v>
      </c>
      <c r="M69" s="51">
        <v>71515</v>
      </c>
      <c r="N69" s="18">
        <f t="shared" si="1"/>
        <v>70931.25</v>
      </c>
    </row>
    <row r="70" spans="1:14" ht="12" customHeight="1">
      <c r="A70" s="10" t="str">
        <f>'Pregnant Women Participating'!A70</f>
        <v>Kansas</v>
      </c>
      <c r="B70" s="18">
        <v>76227</v>
      </c>
      <c r="C70" s="16">
        <v>75659</v>
      </c>
      <c r="D70" s="16">
        <v>75652</v>
      </c>
      <c r="E70" s="16">
        <v>75484</v>
      </c>
      <c r="F70" s="16">
        <v>72619</v>
      </c>
      <c r="G70" s="16">
        <v>73861</v>
      </c>
      <c r="H70" s="16">
        <v>74246</v>
      </c>
      <c r="I70" s="16">
        <v>74966</v>
      </c>
      <c r="J70" s="16">
        <v>75209</v>
      </c>
      <c r="K70" s="16">
        <v>74716</v>
      </c>
      <c r="L70" s="16">
        <v>77183</v>
      </c>
      <c r="M70" s="51">
        <v>76720</v>
      </c>
      <c r="N70" s="18">
        <f aca="true" t="shared" si="2" ref="N70:N101">IF(SUM(B70:M70)&gt;0,AVERAGE(B70:M70)," ")</f>
        <v>75211.83333333333</v>
      </c>
    </row>
    <row r="71" spans="1:14" ht="12" customHeight="1">
      <c r="A71" s="10" t="str">
        <f>'Pregnant Women Participating'!A71</f>
        <v>Missouri</v>
      </c>
      <c r="B71" s="18">
        <v>146515</v>
      </c>
      <c r="C71" s="16">
        <v>145653</v>
      </c>
      <c r="D71" s="16">
        <v>144673</v>
      </c>
      <c r="E71" s="16">
        <v>144915</v>
      </c>
      <c r="F71" s="16">
        <v>139617</v>
      </c>
      <c r="G71" s="16">
        <v>144171</v>
      </c>
      <c r="H71" s="16">
        <v>145431</v>
      </c>
      <c r="I71" s="16">
        <v>144159</v>
      </c>
      <c r="J71" s="16">
        <v>145988</v>
      </c>
      <c r="K71" s="16">
        <v>146836</v>
      </c>
      <c r="L71" s="16">
        <v>150885</v>
      </c>
      <c r="M71" s="51">
        <v>150360</v>
      </c>
      <c r="N71" s="18">
        <f t="shared" si="2"/>
        <v>145766.91666666666</v>
      </c>
    </row>
    <row r="72" spans="1:14" ht="12" customHeight="1">
      <c r="A72" s="10" t="str">
        <f>'Pregnant Women Participating'!A72</f>
        <v>Montana</v>
      </c>
      <c r="B72" s="18">
        <v>20079</v>
      </c>
      <c r="C72" s="16">
        <v>19692</v>
      </c>
      <c r="D72" s="16">
        <v>19831</v>
      </c>
      <c r="E72" s="16">
        <v>20185</v>
      </c>
      <c r="F72" s="16">
        <v>19860</v>
      </c>
      <c r="G72" s="16">
        <v>20366</v>
      </c>
      <c r="H72" s="16">
        <v>20036</v>
      </c>
      <c r="I72" s="16">
        <v>20416</v>
      </c>
      <c r="J72" s="16">
        <v>20441</v>
      </c>
      <c r="K72" s="16">
        <v>20100</v>
      </c>
      <c r="L72" s="16">
        <v>20464</v>
      </c>
      <c r="M72" s="51">
        <v>20494</v>
      </c>
      <c r="N72" s="18">
        <f t="shared" si="2"/>
        <v>20163.666666666668</v>
      </c>
    </row>
    <row r="73" spans="1:14" ht="12" customHeight="1">
      <c r="A73" s="10" t="str">
        <f>'Pregnant Women Participating'!A73</f>
        <v>Nebraska</v>
      </c>
      <c r="B73" s="18">
        <v>43506</v>
      </c>
      <c r="C73" s="16">
        <v>43296</v>
      </c>
      <c r="D73" s="16">
        <v>43359</v>
      </c>
      <c r="E73" s="16">
        <v>43774</v>
      </c>
      <c r="F73" s="16">
        <v>41465</v>
      </c>
      <c r="G73" s="16">
        <v>42192</v>
      </c>
      <c r="H73" s="16">
        <v>41906</v>
      </c>
      <c r="I73" s="16">
        <v>41905</v>
      </c>
      <c r="J73" s="16">
        <v>43245</v>
      </c>
      <c r="K73" s="16">
        <v>42539</v>
      </c>
      <c r="L73" s="16">
        <v>44061</v>
      </c>
      <c r="M73" s="51">
        <v>43677</v>
      </c>
      <c r="N73" s="18">
        <f t="shared" si="2"/>
        <v>42910.416666666664</v>
      </c>
    </row>
    <row r="74" spans="1:14" ht="12" customHeight="1">
      <c r="A74" s="10" t="str">
        <f>'Pregnant Women Participating'!A74</f>
        <v>North Dakota</v>
      </c>
      <c r="B74" s="18">
        <v>13216</v>
      </c>
      <c r="C74" s="16">
        <v>13063</v>
      </c>
      <c r="D74" s="16">
        <v>12938</v>
      </c>
      <c r="E74" s="16">
        <v>13232</v>
      </c>
      <c r="F74" s="16">
        <v>12669</v>
      </c>
      <c r="G74" s="16">
        <v>12767</v>
      </c>
      <c r="H74" s="16">
        <v>12920</v>
      </c>
      <c r="I74" s="16">
        <v>12865</v>
      </c>
      <c r="J74" s="16">
        <v>13051</v>
      </c>
      <c r="K74" s="16">
        <v>12835</v>
      </c>
      <c r="L74" s="16">
        <v>13183</v>
      </c>
      <c r="M74" s="51">
        <v>13004</v>
      </c>
      <c r="N74" s="18">
        <f t="shared" si="2"/>
        <v>12978.583333333334</v>
      </c>
    </row>
    <row r="75" spans="1:14" ht="12" customHeight="1">
      <c r="A75" s="10" t="str">
        <f>'Pregnant Women Participating'!A75</f>
        <v>South Dakota</v>
      </c>
      <c r="B75" s="18">
        <v>20938</v>
      </c>
      <c r="C75" s="16">
        <v>20693</v>
      </c>
      <c r="D75" s="16">
        <v>20655</v>
      </c>
      <c r="E75" s="16">
        <v>20587</v>
      </c>
      <c r="F75" s="16">
        <v>20067</v>
      </c>
      <c r="G75" s="16">
        <v>20587</v>
      </c>
      <c r="H75" s="16">
        <v>20462</v>
      </c>
      <c r="I75" s="16">
        <v>20714</v>
      </c>
      <c r="J75" s="16">
        <v>20788</v>
      </c>
      <c r="K75" s="16">
        <v>20423</v>
      </c>
      <c r="L75" s="16">
        <v>20709</v>
      </c>
      <c r="M75" s="51">
        <v>20736</v>
      </c>
      <c r="N75" s="18">
        <f t="shared" si="2"/>
        <v>20613.25</v>
      </c>
    </row>
    <row r="76" spans="1:14" ht="12" customHeight="1">
      <c r="A76" s="10" t="str">
        <f>'Pregnant Women Participating'!A76</f>
        <v>Utah</v>
      </c>
      <c r="B76" s="18">
        <v>74516</v>
      </c>
      <c r="C76" s="16">
        <v>74043</v>
      </c>
      <c r="D76" s="16">
        <v>73270</v>
      </c>
      <c r="E76" s="16">
        <v>73892</v>
      </c>
      <c r="F76" s="16">
        <v>73279</v>
      </c>
      <c r="G76" s="16">
        <v>73413</v>
      </c>
      <c r="H76" s="16">
        <v>72739</v>
      </c>
      <c r="I76" s="16">
        <v>72713</v>
      </c>
      <c r="J76" s="16">
        <v>72743</v>
      </c>
      <c r="K76" s="16">
        <v>69744</v>
      </c>
      <c r="L76" s="16">
        <v>71844</v>
      </c>
      <c r="M76" s="51">
        <v>74396</v>
      </c>
      <c r="N76" s="18">
        <f t="shared" si="2"/>
        <v>73049.33333333333</v>
      </c>
    </row>
    <row r="77" spans="1:14" ht="12" customHeight="1">
      <c r="A77" s="10" t="str">
        <f>'Pregnant Women Participating'!A77</f>
        <v>Wyoming</v>
      </c>
      <c r="B77" s="18">
        <v>12643</v>
      </c>
      <c r="C77" s="16">
        <v>12668</v>
      </c>
      <c r="D77" s="16">
        <v>12342</v>
      </c>
      <c r="E77" s="16">
        <v>12373</v>
      </c>
      <c r="F77" s="16">
        <v>12309</v>
      </c>
      <c r="G77" s="16">
        <v>12409</v>
      </c>
      <c r="H77" s="16">
        <v>12319</v>
      </c>
      <c r="I77" s="16">
        <v>12347</v>
      </c>
      <c r="J77" s="16">
        <v>12361</v>
      </c>
      <c r="K77" s="16">
        <v>12222</v>
      </c>
      <c r="L77" s="16">
        <v>12315</v>
      </c>
      <c r="M77" s="51">
        <v>12310</v>
      </c>
      <c r="N77" s="18">
        <f t="shared" si="2"/>
        <v>12384.833333333334</v>
      </c>
    </row>
    <row r="78" spans="1:14" ht="12" customHeight="1">
      <c r="A78" s="10" t="str">
        <f>'Pregnant Women Participating'!A78</f>
        <v>Ute Mountain Ute Tribe, CO</v>
      </c>
      <c r="B78" s="18">
        <v>191</v>
      </c>
      <c r="C78" s="16">
        <v>200</v>
      </c>
      <c r="D78" s="16">
        <v>191</v>
      </c>
      <c r="E78" s="16">
        <v>186</v>
      </c>
      <c r="F78" s="16">
        <v>184</v>
      </c>
      <c r="G78" s="16">
        <v>185</v>
      </c>
      <c r="H78" s="16">
        <v>193</v>
      </c>
      <c r="I78" s="16">
        <v>193</v>
      </c>
      <c r="J78" s="16">
        <v>199</v>
      </c>
      <c r="K78" s="16">
        <v>198</v>
      </c>
      <c r="L78" s="16">
        <v>202</v>
      </c>
      <c r="M78" s="51">
        <v>202</v>
      </c>
      <c r="N78" s="18">
        <f t="shared" si="2"/>
        <v>193.66666666666666</v>
      </c>
    </row>
    <row r="79" spans="1:14" ht="12" customHeight="1">
      <c r="A79" s="10" t="str">
        <f>'Pregnant Women Participating'!A79</f>
        <v>Omaha Sioux, NE</v>
      </c>
      <c r="B79" s="18">
        <v>337</v>
      </c>
      <c r="C79" s="16">
        <v>320</v>
      </c>
      <c r="D79" s="16">
        <v>345</v>
      </c>
      <c r="E79" s="16">
        <v>316</v>
      </c>
      <c r="F79" s="16">
        <v>325</v>
      </c>
      <c r="G79" s="16">
        <v>353</v>
      </c>
      <c r="H79" s="16">
        <v>335</v>
      </c>
      <c r="I79" s="16">
        <v>356</v>
      </c>
      <c r="J79" s="16">
        <v>378</v>
      </c>
      <c r="K79" s="16">
        <v>365</v>
      </c>
      <c r="L79" s="16">
        <v>369</v>
      </c>
      <c r="M79" s="51">
        <v>356</v>
      </c>
      <c r="N79" s="18">
        <f t="shared" si="2"/>
        <v>346.25</v>
      </c>
    </row>
    <row r="80" spans="1:14" ht="12" customHeight="1">
      <c r="A80" s="10" t="str">
        <f>'Pregnant Women Participating'!A80</f>
        <v>Santee Sioux, NE</v>
      </c>
      <c r="B80" s="18">
        <v>120</v>
      </c>
      <c r="C80" s="16">
        <v>112</v>
      </c>
      <c r="D80" s="16">
        <v>116</v>
      </c>
      <c r="E80" s="16">
        <v>108</v>
      </c>
      <c r="F80" s="16">
        <v>94</v>
      </c>
      <c r="G80" s="16">
        <v>98</v>
      </c>
      <c r="H80" s="16">
        <v>111</v>
      </c>
      <c r="I80" s="16">
        <v>109</v>
      </c>
      <c r="J80" s="16">
        <v>113</v>
      </c>
      <c r="K80" s="16">
        <v>120</v>
      </c>
      <c r="L80" s="16">
        <v>107</v>
      </c>
      <c r="M80" s="51">
        <v>109</v>
      </c>
      <c r="N80" s="18">
        <f t="shared" si="2"/>
        <v>109.75</v>
      </c>
    </row>
    <row r="81" spans="1:14" ht="12" customHeight="1">
      <c r="A81" s="10" t="str">
        <f>'Pregnant Women Participating'!A81</f>
        <v>Winnebago Tribe, NE</v>
      </c>
      <c r="B81" s="18">
        <v>215</v>
      </c>
      <c r="C81" s="16">
        <v>201</v>
      </c>
      <c r="D81" s="16">
        <v>180</v>
      </c>
      <c r="E81" s="16">
        <v>191</v>
      </c>
      <c r="F81" s="16">
        <v>187</v>
      </c>
      <c r="G81" s="16">
        <v>176</v>
      </c>
      <c r="H81" s="16">
        <v>180</v>
      </c>
      <c r="I81" s="16">
        <v>191</v>
      </c>
      <c r="J81" s="16">
        <v>221</v>
      </c>
      <c r="K81" s="16">
        <v>197</v>
      </c>
      <c r="L81" s="16">
        <v>211</v>
      </c>
      <c r="M81" s="51">
        <v>214</v>
      </c>
      <c r="N81" s="18">
        <f t="shared" si="2"/>
        <v>197</v>
      </c>
    </row>
    <row r="82" spans="1:14" ht="12" customHeight="1">
      <c r="A82" s="10" t="str">
        <f>'Pregnant Women Participating'!A82</f>
        <v>Standing Rock Sioux Tribe, ND</v>
      </c>
      <c r="B82" s="18">
        <v>800</v>
      </c>
      <c r="C82" s="16">
        <v>736</v>
      </c>
      <c r="D82" s="16">
        <v>738</v>
      </c>
      <c r="E82" s="16">
        <v>737</v>
      </c>
      <c r="F82" s="16">
        <v>714</v>
      </c>
      <c r="G82" s="16">
        <v>729</v>
      </c>
      <c r="H82" s="16">
        <v>750</v>
      </c>
      <c r="I82" s="16">
        <v>810</v>
      </c>
      <c r="J82" s="16">
        <v>818</v>
      </c>
      <c r="K82" s="16">
        <v>802</v>
      </c>
      <c r="L82" s="16">
        <v>825</v>
      </c>
      <c r="M82" s="51">
        <v>817</v>
      </c>
      <c r="N82" s="18">
        <f t="shared" si="2"/>
        <v>773</v>
      </c>
    </row>
    <row r="83" spans="1:14" ht="12" customHeight="1">
      <c r="A83" s="10" t="str">
        <f>'Pregnant Women Participating'!A83</f>
        <v>Three Affiliated Tribes, ND</v>
      </c>
      <c r="B83" s="18">
        <v>338</v>
      </c>
      <c r="C83" s="16">
        <v>330</v>
      </c>
      <c r="D83" s="16">
        <v>308</v>
      </c>
      <c r="E83" s="16">
        <v>299</v>
      </c>
      <c r="F83" s="16">
        <v>304</v>
      </c>
      <c r="G83" s="16">
        <v>307</v>
      </c>
      <c r="H83" s="16">
        <v>302</v>
      </c>
      <c r="I83" s="16">
        <v>296</v>
      </c>
      <c r="J83" s="16">
        <v>325</v>
      </c>
      <c r="K83" s="16">
        <v>300</v>
      </c>
      <c r="L83" s="16">
        <v>345</v>
      </c>
      <c r="M83" s="51">
        <v>345</v>
      </c>
      <c r="N83" s="18">
        <f t="shared" si="2"/>
        <v>316.5833333333333</v>
      </c>
    </row>
    <row r="84" spans="1:14" ht="12" customHeight="1">
      <c r="A84" s="10" t="str">
        <f>'Pregnant Women Participating'!A84</f>
        <v>Cheyenne River Sioux, SD</v>
      </c>
      <c r="B84" s="18">
        <v>685</v>
      </c>
      <c r="C84" s="16">
        <v>693</v>
      </c>
      <c r="D84" s="16">
        <v>659</v>
      </c>
      <c r="E84" s="16">
        <v>658</v>
      </c>
      <c r="F84" s="16">
        <v>617</v>
      </c>
      <c r="G84" s="16">
        <v>645</v>
      </c>
      <c r="H84" s="16">
        <v>662</v>
      </c>
      <c r="I84" s="16">
        <v>671</v>
      </c>
      <c r="J84" s="16">
        <v>655</v>
      </c>
      <c r="K84" s="16">
        <v>646</v>
      </c>
      <c r="L84" s="16">
        <v>711</v>
      </c>
      <c r="M84" s="51">
        <v>728</v>
      </c>
      <c r="N84" s="18">
        <f t="shared" si="2"/>
        <v>669.1666666666666</v>
      </c>
    </row>
    <row r="85" spans="1:14" ht="12" customHeight="1">
      <c r="A85" s="10" t="str">
        <f>'Pregnant Women Participating'!A85</f>
        <v>Rosebud Sioux, SD</v>
      </c>
      <c r="B85" s="18">
        <v>1292</v>
      </c>
      <c r="C85" s="16">
        <v>1312</v>
      </c>
      <c r="D85" s="16">
        <v>1309</v>
      </c>
      <c r="E85" s="16">
        <v>1261</v>
      </c>
      <c r="F85" s="16">
        <v>1211</v>
      </c>
      <c r="G85" s="16">
        <v>1258</v>
      </c>
      <c r="H85" s="16">
        <v>1241</v>
      </c>
      <c r="I85" s="16">
        <v>1284</v>
      </c>
      <c r="J85" s="16">
        <v>1339</v>
      </c>
      <c r="K85" s="16">
        <v>1342</v>
      </c>
      <c r="L85" s="16">
        <v>1368</v>
      </c>
      <c r="M85" s="51">
        <v>1393</v>
      </c>
      <c r="N85" s="18">
        <f t="shared" si="2"/>
        <v>1300.8333333333333</v>
      </c>
    </row>
    <row r="86" spans="1:14" ht="12" customHeight="1">
      <c r="A86" s="10" t="str">
        <f>'Pregnant Women Participating'!A86</f>
        <v>Northern Arapahoe, WY</v>
      </c>
      <c r="B86" s="18">
        <v>455</v>
      </c>
      <c r="C86" s="16">
        <v>434</v>
      </c>
      <c r="D86" s="16">
        <v>423</v>
      </c>
      <c r="E86" s="16">
        <v>423</v>
      </c>
      <c r="F86" s="16">
        <v>392</v>
      </c>
      <c r="G86" s="16">
        <v>396</v>
      </c>
      <c r="H86" s="16">
        <v>392</v>
      </c>
      <c r="I86" s="16">
        <v>379</v>
      </c>
      <c r="J86" s="16">
        <v>433</v>
      </c>
      <c r="K86" s="16">
        <v>417</v>
      </c>
      <c r="L86" s="16">
        <v>440</v>
      </c>
      <c r="M86" s="51">
        <v>425</v>
      </c>
      <c r="N86" s="18">
        <f t="shared" si="2"/>
        <v>417.4166666666667</v>
      </c>
    </row>
    <row r="87" spans="1:14" ht="12" customHeight="1">
      <c r="A87" s="10" t="str">
        <f>'Pregnant Women Participating'!A87</f>
        <v>Shoshone Tribe, WY</v>
      </c>
      <c r="B87" s="18">
        <v>168</v>
      </c>
      <c r="C87" s="16">
        <v>190</v>
      </c>
      <c r="D87" s="16">
        <v>206</v>
      </c>
      <c r="E87" s="16">
        <v>200</v>
      </c>
      <c r="F87" s="16">
        <v>207</v>
      </c>
      <c r="G87" s="16">
        <v>198</v>
      </c>
      <c r="H87" s="16">
        <v>195</v>
      </c>
      <c r="I87" s="16">
        <v>204</v>
      </c>
      <c r="J87" s="16">
        <v>202</v>
      </c>
      <c r="K87" s="16">
        <v>193</v>
      </c>
      <c r="L87" s="16">
        <v>189</v>
      </c>
      <c r="M87" s="51">
        <v>189</v>
      </c>
      <c r="N87" s="18">
        <f t="shared" si="2"/>
        <v>195.08333333333334</v>
      </c>
    </row>
    <row r="88" spans="1:14" s="23" customFormat="1" ht="24.75" customHeight="1">
      <c r="A88" s="19" t="str">
        <f>'Pregnant Women Participating'!A88</f>
        <v>Mountain Plains</v>
      </c>
      <c r="B88" s="21">
        <v>590666</v>
      </c>
      <c r="C88" s="20">
        <v>586469</v>
      </c>
      <c r="D88" s="20">
        <v>583931</v>
      </c>
      <c r="E88" s="20">
        <v>586203</v>
      </c>
      <c r="F88" s="20">
        <v>569258</v>
      </c>
      <c r="G88" s="20">
        <v>578334</v>
      </c>
      <c r="H88" s="20">
        <v>578182</v>
      </c>
      <c r="I88" s="20">
        <v>577686</v>
      </c>
      <c r="J88" s="20">
        <v>581047</v>
      </c>
      <c r="K88" s="20">
        <v>573799</v>
      </c>
      <c r="L88" s="20">
        <v>591112</v>
      </c>
      <c r="M88" s="50">
        <v>592908</v>
      </c>
      <c r="N88" s="21">
        <f t="shared" si="2"/>
        <v>582466.25</v>
      </c>
    </row>
    <row r="89" spans="1:14" ht="12" customHeight="1">
      <c r="A89" s="11" t="str">
        <f>'Pregnant Women Participating'!A89</f>
        <v>Alaska</v>
      </c>
      <c r="B89" s="18">
        <v>26825</v>
      </c>
      <c r="C89" s="16">
        <v>26057</v>
      </c>
      <c r="D89" s="16">
        <v>25832</v>
      </c>
      <c r="E89" s="16">
        <v>26084</v>
      </c>
      <c r="F89" s="16">
        <v>25986</v>
      </c>
      <c r="G89" s="16">
        <v>26370</v>
      </c>
      <c r="H89" s="16">
        <v>26041</v>
      </c>
      <c r="I89" s="16">
        <v>26244</v>
      </c>
      <c r="J89" s="16">
        <v>26573</v>
      </c>
      <c r="K89" s="16">
        <v>26267</v>
      </c>
      <c r="L89" s="16">
        <v>26642</v>
      </c>
      <c r="M89" s="51">
        <v>26618</v>
      </c>
      <c r="N89" s="18">
        <f t="shared" si="2"/>
        <v>26294.916666666668</v>
      </c>
    </row>
    <row r="90" spans="1:14" ht="12" customHeight="1">
      <c r="A90" s="11" t="str">
        <f>'Pregnant Women Participating'!A90</f>
        <v>American Samoa</v>
      </c>
      <c r="B90" s="18">
        <v>6308</v>
      </c>
      <c r="C90" s="16">
        <v>6685</v>
      </c>
      <c r="D90" s="16">
        <v>6648</v>
      </c>
      <c r="E90" s="16">
        <v>6607</v>
      </c>
      <c r="F90" s="16">
        <v>6502</v>
      </c>
      <c r="G90" s="16">
        <v>6681</v>
      </c>
      <c r="H90" s="16">
        <v>6640</v>
      </c>
      <c r="I90" s="16">
        <v>6551</v>
      </c>
      <c r="J90" s="16">
        <v>6630</v>
      </c>
      <c r="K90" s="16">
        <v>6595</v>
      </c>
      <c r="L90" s="16">
        <v>6769</v>
      </c>
      <c r="M90" s="51">
        <v>6628</v>
      </c>
      <c r="N90" s="18">
        <f t="shared" si="2"/>
        <v>6603.666666666667</v>
      </c>
    </row>
    <row r="91" spans="1:14" ht="12" customHeight="1">
      <c r="A91" s="11" t="str">
        <f>'Pregnant Women Participating'!A91</f>
        <v>Arizona</v>
      </c>
      <c r="B91" s="18">
        <v>180391</v>
      </c>
      <c r="C91" s="16">
        <v>177793</v>
      </c>
      <c r="D91" s="16">
        <v>175749</v>
      </c>
      <c r="E91" s="16">
        <v>177229</v>
      </c>
      <c r="F91" s="16">
        <v>171848</v>
      </c>
      <c r="G91" s="16">
        <v>174738</v>
      </c>
      <c r="H91" s="16">
        <v>173357</v>
      </c>
      <c r="I91" s="16">
        <v>174620</v>
      </c>
      <c r="J91" s="16">
        <v>176977</v>
      </c>
      <c r="K91" s="16">
        <v>175945</v>
      </c>
      <c r="L91" s="16">
        <v>181819</v>
      </c>
      <c r="M91" s="51">
        <v>179312</v>
      </c>
      <c r="N91" s="18">
        <f t="shared" si="2"/>
        <v>176648.16666666666</v>
      </c>
    </row>
    <row r="92" spans="1:14" ht="12" customHeight="1">
      <c r="A92" s="11" t="str">
        <f>'Pregnant Women Participating'!A92</f>
        <v>California</v>
      </c>
      <c r="B92" s="18">
        <v>1458998</v>
      </c>
      <c r="C92" s="16">
        <v>1449749</v>
      </c>
      <c r="D92" s="16">
        <v>1448178</v>
      </c>
      <c r="E92" s="16">
        <v>1469906</v>
      </c>
      <c r="F92" s="16">
        <v>1434417</v>
      </c>
      <c r="G92" s="16">
        <v>1470884</v>
      </c>
      <c r="H92" s="16">
        <v>1461961</v>
      </c>
      <c r="I92" s="16">
        <v>1464604</v>
      </c>
      <c r="J92" s="16">
        <v>1483539</v>
      </c>
      <c r="K92" s="16">
        <v>1472790</v>
      </c>
      <c r="L92" s="16">
        <v>1496610</v>
      </c>
      <c r="M92" s="51">
        <v>1487129</v>
      </c>
      <c r="N92" s="18">
        <f t="shared" si="2"/>
        <v>1466563.75</v>
      </c>
    </row>
    <row r="93" spans="1:14" ht="12" customHeight="1">
      <c r="A93" s="11" t="str">
        <f>'Pregnant Women Participating'!A93</f>
        <v>Guam</v>
      </c>
      <c r="B93" s="18">
        <v>7748</v>
      </c>
      <c r="C93" s="16">
        <v>7527</v>
      </c>
      <c r="D93" s="16">
        <v>7337</v>
      </c>
      <c r="E93" s="16">
        <v>7271</v>
      </c>
      <c r="F93" s="16">
        <v>7174</v>
      </c>
      <c r="G93" s="16">
        <v>7391</v>
      </c>
      <c r="H93" s="16">
        <v>7278</v>
      </c>
      <c r="I93" s="16">
        <v>7378</v>
      </c>
      <c r="J93" s="16">
        <v>7428</v>
      </c>
      <c r="K93" s="16">
        <v>7509</v>
      </c>
      <c r="L93" s="16">
        <v>7849</v>
      </c>
      <c r="M93" s="51">
        <v>7642</v>
      </c>
      <c r="N93" s="18">
        <f t="shared" si="2"/>
        <v>7461</v>
      </c>
    </row>
    <row r="94" spans="1:14" ht="12" customHeight="1">
      <c r="A94" s="11" t="str">
        <f>'Pregnant Women Participating'!A94</f>
        <v>Hawaii</v>
      </c>
      <c r="B94" s="18">
        <v>37255</v>
      </c>
      <c r="C94" s="16">
        <v>37038</v>
      </c>
      <c r="D94" s="16">
        <v>36302</v>
      </c>
      <c r="E94" s="16">
        <v>36685</v>
      </c>
      <c r="F94" s="16">
        <v>35806</v>
      </c>
      <c r="G94" s="16">
        <v>36335</v>
      </c>
      <c r="H94" s="16">
        <v>36430</v>
      </c>
      <c r="I94" s="16">
        <v>36648</v>
      </c>
      <c r="J94" s="16">
        <v>37059</v>
      </c>
      <c r="K94" s="16">
        <v>36758</v>
      </c>
      <c r="L94" s="16">
        <v>37646</v>
      </c>
      <c r="M94" s="51">
        <v>37071</v>
      </c>
      <c r="N94" s="18">
        <f t="shared" si="2"/>
        <v>36752.75</v>
      </c>
    </row>
    <row r="95" spans="1:14" ht="12" customHeight="1">
      <c r="A95" s="11" t="str">
        <f>'Pregnant Women Participating'!A95</f>
        <v>Idaho</v>
      </c>
      <c r="B95" s="18">
        <v>45159</v>
      </c>
      <c r="C95" s="16">
        <v>44370</v>
      </c>
      <c r="D95" s="16">
        <v>44295</v>
      </c>
      <c r="E95" s="16">
        <v>44724</v>
      </c>
      <c r="F95" s="16">
        <v>43192</v>
      </c>
      <c r="G95" s="16">
        <v>44395</v>
      </c>
      <c r="H95" s="16">
        <v>43800</v>
      </c>
      <c r="I95" s="16">
        <v>44136</v>
      </c>
      <c r="J95" s="16">
        <v>43612</v>
      </c>
      <c r="K95" s="16">
        <v>43301</v>
      </c>
      <c r="L95" s="16">
        <v>44021</v>
      </c>
      <c r="M95" s="51">
        <v>43235</v>
      </c>
      <c r="N95" s="18">
        <f t="shared" si="2"/>
        <v>44020</v>
      </c>
    </row>
    <row r="96" spans="1:14" ht="12" customHeight="1">
      <c r="A96" s="11" t="str">
        <f>'Pregnant Women Participating'!A96</f>
        <v>Nevada</v>
      </c>
      <c r="B96" s="18">
        <v>74144</v>
      </c>
      <c r="C96" s="16">
        <v>73059</v>
      </c>
      <c r="D96" s="16">
        <v>73021</v>
      </c>
      <c r="E96" s="16">
        <v>73403</v>
      </c>
      <c r="F96" s="16">
        <v>72747</v>
      </c>
      <c r="G96" s="16">
        <v>74130</v>
      </c>
      <c r="H96" s="16">
        <v>73673</v>
      </c>
      <c r="I96" s="16">
        <v>74417</v>
      </c>
      <c r="J96" s="16">
        <v>74286</v>
      </c>
      <c r="K96" s="16">
        <v>74109</v>
      </c>
      <c r="L96" s="16">
        <v>75037</v>
      </c>
      <c r="M96" s="51">
        <v>75692</v>
      </c>
      <c r="N96" s="18">
        <f t="shared" si="2"/>
        <v>73976.5</v>
      </c>
    </row>
    <row r="97" spans="1:14" ht="12" customHeight="1">
      <c r="A97" s="11" t="str">
        <f>'Pregnant Women Participating'!A97</f>
        <v>Oregon</v>
      </c>
      <c r="B97" s="18">
        <v>111715</v>
      </c>
      <c r="C97" s="16">
        <v>110706</v>
      </c>
      <c r="D97" s="16">
        <v>110674</v>
      </c>
      <c r="E97" s="16">
        <v>111286</v>
      </c>
      <c r="F97" s="16">
        <v>110066</v>
      </c>
      <c r="G97" s="16">
        <v>111261</v>
      </c>
      <c r="H97" s="16">
        <v>111831</v>
      </c>
      <c r="I97" s="16">
        <v>111236</v>
      </c>
      <c r="J97" s="16">
        <v>112404</v>
      </c>
      <c r="K97" s="16">
        <v>111274</v>
      </c>
      <c r="L97" s="16">
        <v>112921</v>
      </c>
      <c r="M97" s="51">
        <v>113037</v>
      </c>
      <c r="N97" s="18">
        <f t="shared" si="2"/>
        <v>111534.25</v>
      </c>
    </row>
    <row r="98" spans="1:14" ht="12" customHeight="1">
      <c r="A98" s="11" t="str">
        <f>'Pregnant Women Participating'!A98</f>
        <v>Washington</v>
      </c>
      <c r="B98" s="18">
        <v>190857</v>
      </c>
      <c r="C98" s="16">
        <v>189270</v>
      </c>
      <c r="D98" s="16">
        <v>190361</v>
      </c>
      <c r="E98" s="16">
        <v>193085</v>
      </c>
      <c r="F98" s="16">
        <v>187662</v>
      </c>
      <c r="G98" s="16">
        <v>194197</v>
      </c>
      <c r="H98" s="16">
        <v>193483</v>
      </c>
      <c r="I98" s="16">
        <v>193492</v>
      </c>
      <c r="J98" s="16">
        <v>193923</v>
      </c>
      <c r="K98" s="16">
        <v>191915</v>
      </c>
      <c r="L98" s="16">
        <v>196217</v>
      </c>
      <c r="M98" s="51">
        <v>196314</v>
      </c>
      <c r="N98" s="18">
        <f t="shared" si="2"/>
        <v>192564.66666666666</v>
      </c>
    </row>
    <row r="99" spans="1:14" ht="12" customHeight="1">
      <c r="A99" s="11" t="str">
        <f>'Pregnant Women Participating'!A99</f>
        <v>Northern Marianas</v>
      </c>
      <c r="B99" s="18">
        <v>4817</v>
      </c>
      <c r="C99" s="16">
        <v>4791</v>
      </c>
      <c r="D99" s="16">
        <v>4779</v>
      </c>
      <c r="E99" s="16">
        <v>4826</v>
      </c>
      <c r="F99" s="16">
        <v>4729</v>
      </c>
      <c r="G99" s="16">
        <v>4816</v>
      </c>
      <c r="H99" s="16">
        <v>4834</v>
      </c>
      <c r="I99" s="16">
        <v>4816</v>
      </c>
      <c r="J99" s="16">
        <v>4754</v>
      </c>
      <c r="K99" s="16">
        <v>4785</v>
      </c>
      <c r="L99" s="16">
        <v>4803</v>
      </c>
      <c r="M99" s="51">
        <v>4726</v>
      </c>
      <c r="N99" s="18">
        <f t="shared" si="2"/>
        <v>4789.666666666667</v>
      </c>
    </row>
    <row r="100" spans="1:14" ht="12" customHeight="1">
      <c r="A100" s="11" t="str">
        <f>'Pregnant Women Participating'!A100</f>
        <v>Inter-Tribal Council, AZ</v>
      </c>
      <c r="B100" s="18">
        <v>11168</v>
      </c>
      <c r="C100" s="16">
        <v>10759</v>
      </c>
      <c r="D100" s="16">
        <v>10911</v>
      </c>
      <c r="E100" s="16">
        <v>10956</v>
      </c>
      <c r="F100" s="16">
        <v>10243</v>
      </c>
      <c r="G100" s="16">
        <v>10548</v>
      </c>
      <c r="H100" s="16">
        <v>10442</v>
      </c>
      <c r="I100" s="16">
        <v>10643</v>
      </c>
      <c r="J100" s="16">
        <v>10821</v>
      </c>
      <c r="K100" s="16">
        <v>10763</v>
      </c>
      <c r="L100" s="16">
        <v>10998</v>
      </c>
      <c r="M100" s="51">
        <v>10743</v>
      </c>
      <c r="N100" s="18">
        <f t="shared" si="2"/>
        <v>10749.583333333334</v>
      </c>
    </row>
    <row r="101" spans="1:14" ht="12" customHeight="1">
      <c r="A101" s="11" t="str">
        <f>'Pregnant Women Participating'!A101</f>
        <v>Navajo Nation, AZ</v>
      </c>
      <c r="B101" s="18">
        <v>11750</v>
      </c>
      <c r="C101" s="16">
        <v>11670</v>
      </c>
      <c r="D101" s="16">
        <v>11786</v>
      </c>
      <c r="E101" s="16">
        <v>12178</v>
      </c>
      <c r="F101" s="16">
        <v>11482</v>
      </c>
      <c r="G101" s="16">
        <v>12035</v>
      </c>
      <c r="H101" s="16">
        <v>11907</v>
      </c>
      <c r="I101" s="16">
        <v>11809</v>
      </c>
      <c r="J101" s="16">
        <v>12121</v>
      </c>
      <c r="K101" s="16">
        <v>12054</v>
      </c>
      <c r="L101" s="16">
        <v>12532</v>
      </c>
      <c r="M101" s="51">
        <v>12021</v>
      </c>
      <c r="N101" s="18">
        <f t="shared" si="2"/>
        <v>11945.416666666666</v>
      </c>
    </row>
    <row r="102" spans="1:14" ht="12" customHeight="1">
      <c r="A102" s="11" t="str">
        <f>'Pregnant Women Participating'!A102</f>
        <v>Inter-Tribal Council, NV</v>
      </c>
      <c r="B102" s="18">
        <v>1772</v>
      </c>
      <c r="C102" s="16">
        <v>1775</v>
      </c>
      <c r="D102" s="16">
        <v>1719</v>
      </c>
      <c r="E102" s="16">
        <v>1761</v>
      </c>
      <c r="F102" s="16">
        <v>1748</v>
      </c>
      <c r="G102" s="16">
        <v>1745</v>
      </c>
      <c r="H102" s="16">
        <v>1713</v>
      </c>
      <c r="I102" s="16">
        <v>1672</v>
      </c>
      <c r="J102" s="16">
        <v>1624</v>
      </c>
      <c r="K102" s="16">
        <v>1606</v>
      </c>
      <c r="L102" s="16">
        <v>1605</v>
      </c>
      <c r="M102" s="51">
        <v>1573</v>
      </c>
      <c r="N102" s="18">
        <f>IF(SUM(B102:M102)&gt;0,AVERAGE(B102:M102)," ")</f>
        <v>1692.75</v>
      </c>
    </row>
    <row r="103" spans="1:14" s="23" customFormat="1" ht="24.75" customHeight="1">
      <c r="A103" s="19" t="str">
        <f>'Pregnant Women Participating'!A103</f>
        <v>Western Region</v>
      </c>
      <c r="B103" s="21">
        <v>2168907</v>
      </c>
      <c r="C103" s="20">
        <v>2151249</v>
      </c>
      <c r="D103" s="20">
        <v>2147592</v>
      </c>
      <c r="E103" s="20">
        <v>2176001</v>
      </c>
      <c r="F103" s="20">
        <v>2123602</v>
      </c>
      <c r="G103" s="20">
        <v>2175526</v>
      </c>
      <c r="H103" s="20">
        <v>2163390</v>
      </c>
      <c r="I103" s="20">
        <v>2168266</v>
      </c>
      <c r="J103" s="20">
        <v>2191751</v>
      </c>
      <c r="K103" s="20">
        <v>2175671</v>
      </c>
      <c r="L103" s="20">
        <v>2215469</v>
      </c>
      <c r="M103" s="50">
        <v>2201741</v>
      </c>
      <c r="N103" s="21">
        <f>IF(SUM(B103:M103)&gt;0,AVERAGE(B103:M103)," ")</f>
        <v>2171597.0833333335</v>
      </c>
    </row>
    <row r="104" spans="1:14" s="31" customFormat="1" ht="16.5" customHeight="1" thickBot="1">
      <c r="A104" s="28" t="str">
        <f>'Pregnant Women Participating'!A104</f>
        <v>TOTAL</v>
      </c>
      <c r="B104" s="29">
        <v>9081734</v>
      </c>
      <c r="C104" s="30">
        <v>9002064</v>
      </c>
      <c r="D104" s="30">
        <v>8899470</v>
      </c>
      <c r="E104" s="30">
        <v>8924552</v>
      </c>
      <c r="F104" s="30">
        <v>8754183</v>
      </c>
      <c r="G104" s="30">
        <v>8912536</v>
      </c>
      <c r="H104" s="30">
        <v>8882914</v>
      </c>
      <c r="I104" s="30">
        <v>8933916</v>
      </c>
      <c r="J104" s="30">
        <v>9008019</v>
      </c>
      <c r="K104" s="30">
        <v>8940568</v>
      </c>
      <c r="L104" s="30">
        <v>9106457</v>
      </c>
      <c r="M104" s="52">
        <v>9080697</v>
      </c>
      <c r="N104" s="29">
        <f>IF(SUM(B104:M104)&gt;0,AVERAGE(B104:M104)," ")</f>
        <v>8960592.5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2" customHeight="1">
      <c r="A2" s="14" t="str">
        <f>'Pregnant Women Participating'!A2</f>
        <v>FISCAL YEAR 2011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" customHeight="1">
      <c r="A3" s="1" t="str">
        <f>'Pregnant Women Participating'!A3</f>
        <v>Data as of March 08, 2013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" customHeight="1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41" t="s">
        <v>23</v>
      </c>
    </row>
    <row r="6" spans="1:15" s="7" customFormat="1" ht="12" customHeight="1">
      <c r="A6" s="10" t="str">
        <f>'Pregnant Women Participating'!A6</f>
        <v>Connecticut</v>
      </c>
      <c r="B6" s="42">
        <v>44.207</v>
      </c>
      <c r="C6" s="43">
        <v>44.2572</v>
      </c>
      <c r="D6" s="43">
        <v>44.7878</v>
      </c>
      <c r="E6" s="43">
        <v>45.3775</v>
      </c>
      <c r="F6" s="43">
        <v>44.6672</v>
      </c>
      <c r="G6" s="43">
        <v>46.1229</v>
      </c>
      <c r="H6" s="43">
        <v>46.3305</v>
      </c>
      <c r="I6" s="43">
        <v>46.0509</v>
      </c>
      <c r="J6" s="43">
        <v>46.2803</v>
      </c>
      <c r="K6" s="43">
        <v>53.959</v>
      </c>
      <c r="L6" s="43">
        <v>62.225</v>
      </c>
      <c r="M6" s="55">
        <v>62.5244</v>
      </c>
      <c r="N6" s="61">
        <f>IF(SUM('Total Number of Participants'!B6:M6)&gt;0,'Food Costs'!N6/SUM('Total Number of Participants'!B6:M6)," ")</f>
        <v>48.9622214231159</v>
      </c>
      <c r="O6" s="48"/>
    </row>
    <row r="7" spans="1:15" s="7" customFormat="1" ht="12" customHeight="1">
      <c r="A7" s="10" t="str">
        <f>'Pregnant Women Participating'!A7</f>
        <v>Maine</v>
      </c>
      <c r="B7" s="42">
        <v>37.9282</v>
      </c>
      <c r="C7" s="43">
        <v>38.1324</v>
      </c>
      <c r="D7" s="43">
        <v>38.7245</v>
      </c>
      <c r="E7" s="43">
        <v>39.4667</v>
      </c>
      <c r="F7" s="43">
        <v>38.8779</v>
      </c>
      <c r="G7" s="43">
        <v>39.4691</v>
      </c>
      <c r="H7" s="43">
        <v>40.2973</v>
      </c>
      <c r="I7" s="43">
        <v>40.7611</v>
      </c>
      <c r="J7" s="43">
        <v>40.7507</v>
      </c>
      <c r="K7" s="43">
        <v>45.4367</v>
      </c>
      <c r="L7" s="43">
        <v>54.4036</v>
      </c>
      <c r="M7" s="55">
        <v>57.3046</v>
      </c>
      <c r="N7" s="61">
        <f>IF(SUM('Total Number of Participants'!B7:M7)&gt;0,'Food Costs'!N7/SUM('Total Number of Participants'!B7:M7)," ")</f>
        <v>42.64500868277236</v>
      </c>
      <c r="O7" s="48"/>
    </row>
    <row r="8" spans="1:15" s="7" customFormat="1" ht="12" customHeight="1">
      <c r="A8" s="10" t="str">
        <f>'Pregnant Women Participating'!A8</f>
        <v>Massachusetts</v>
      </c>
      <c r="B8" s="42">
        <v>39.7466</v>
      </c>
      <c r="C8" s="43">
        <v>39.6794</v>
      </c>
      <c r="D8" s="43">
        <v>39.9874</v>
      </c>
      <c r="E8" s="43">
        <v>39.9948</v>
      </c>
      <c r="F8" s="43">
        <v>39.456</v>
      </c>
      <c r="G8" s="43">
        <v>40.846</v>
      </c>
      <c r="H8" s="43">
        <v>40.6043</v>
      </c>
      <c r="I8" s="43">
        <v>41.2845</v>
      </c>
      <c r="J8" s="43">
        <v>40.1877</v>
      </c>
      <c r="K8" s="43">
        <v>45.9576</v>
      </c>
      <c r="L8" s="43">
        <v>55.2883</v>
      </c>
      <c r="M8" s="55">
        <v>54.6932</v>
      </c>
      <c r="N8" s="61">
        <f>IF(SUM('Total Number of Participants'!B8:M8)&gt;0,'Food Costs'!N8/SUM('Total Number of Participants'!B8:M8)," ")</f>
        <v>43.28203317963322</v>
      </c>
      <c r="O8" s="48"/>
    </row>
    <row r="9" spans="1:15" s="7" customFormat="1" ht="12" customHeight="1">
      <c r="A9" s="10" t="str">
        <f>'Pregnant Women Participating'!A9</f>
        <v>New Hampshire</v>
      </c>
      <c r="B9" s="42">
        <v>32.6545</v>
      </c>
      <c r="C9" s="43">
        <v>32.3919</v>
      </c>
      <c r="D9" s="43">
        <v>32.8015</v>
      </c>
      <c r="E9" s="43">
        <v>33.1291</v>
      </c>
      <c r="F9" s="43">
        <v>32.3207</v>
      </c>
      <c r="G9" s="43">
        <v>33.061</v>
      </c>
      <c r="H9" s="43">
        <v>33.3774</v>
      </c>
      <c r="I9" s="43">
        <v>33.4609</v>
      </c>
      <c r="J9" s="43">
        <v>34.833</v>
      </c>
      <c r="K9" s="43">
        <v>46.8001</v>
      </c>
      <c r="L9" s="43">
        <v>48.8273</v>
      </c>
      <c r="M9" s="55">
        <v>51.9776</v>
      </c>
      <c r="N9" s="61">
        <f>IF(SUM('Total Number of Participants'!B9:M9)&gt;0,'Food Costs'!N9/SUM('Total Number of Participants'!B9:M9)," ")</f>
        <v>37.0157789770061</v>
      </c>
      <c r="O9" s="48"/>
    </row>
    <row r="10" spans="1:15" s="7" customFormat="1" ht="12" customHeight="1">
      <c r="A10" s="10" t="str">
        <f>'Pregnant Women Participating'!A10</f>
        <v>New York</v>
      </c>
      <c r="B10" s="42">
        <v>51.8723</v>
      </c>
      <c r="C10" s="43">
        <v>52.2208</v>
      </c>
      <c r="D10" s="43">
        <v>52.3744</v>
      </c>
      <c r="E10" s="43">
        <v>52.7494</v>
      </c>
      <c r="F10" s="43">
        <v>52.9271</v>
      </c>
      <c r="G10" s="43">
        <v>52.831</v>
      </c>
      <c r="H10" s="43">
        <v>53.8037</v>
      </c>
      <c r="I10" s="43">
        <v>54.0234</v>
      </c>
      <c r="J10" s="43">
        <v>55.2566</v>
      </c>
      <c r="K10" s="43">
        <v>61.9873</v>
      </c>
      <c r="L10" s="43">
        <v>72.5479</v>
      </c>
      <c r="M10" s="55">
        <v>73.7269</v>
      </c>
      <c r="N10" s="61">
        <f>IF(SUM('Total Number of Participants'!B10:M10)&gt;0,'Food Costs'!N10/SUM('Total Number of Participants'!B10:M10)," ")</f>
        <v>57.239646334275086</v>
      </c>
      <c r="O10" s="48"/>
    </row>
    <row r="11" spans="1:15" s="7" customFormat="1" ht="12" customHeight="1">
      <c r="A11" s="10" t="str">
        <f>'Pregnant Women Participating'!A11</f>
        <v>Rhode Island</v>
      </c>
      <c r="B11" s="42">
        <v>44.6544</v>
      </c>
      <c r="C11" s="43">
        <v>44.3149</v>
      </c>
      <c r="D11" s="43">
        <v>45.014</v>
      </c>
      <c r="E11" s="43">
        <v>45.9293</v>
      </c>
      <c r="F11" s="43">
        <v>44.8549</v>
      </c>
      <c r="G11" s="43">
        <v>46.2789</v>
      </c>
      <c r="H11" s="43">
        <v>46.3157</v>
      </c>
      <c r="I11" s="43">
        <v>46.4073</v>
      </c>
      <c r="J11" s="43">
        <v>50.9882</v>
      </c>
      <c r="K11" s="43">
        <v>61.5453</v>
      </c>
      <c r="L11" s="43">
        <v>61.3189</v>
      </c>
      <c r="M11" s="55">
        <v>61.121</v>
      </c>
      <c r="N11" s="61">
        <f>IF(SUM('Total Number of Participants'!B11:M11)&gt;0,'Food Costs'!N11/SUM('Total Number of Participants'!B11:M11)," ")</f>
        <v>49.90947409927902</v>
      </c>
      <c r="O11" s="48"/>
    </row>
    <row r="12" spans="1:15" s="7" customFormat="1" ht="12" customHeight="1">
      <c r="A12" s="10" t="str">
        <f>'Pregnant Women Participating'!A12</f>
        <v>Vermont</v>
      </c>
      <c r="B12" s="42">
        <v>45.9612</v>
      </c>
      <c r="C12" s="43">
        <v>46.3119</v>
      </c>
      <c r="D12" s="43">
        <v>46.3141</v>
      </c>
      <c r="E12" s="43">
        <v>44.4656</v>
      </c>
      <c r="F12" s="43">
        <v>47.2648</v>
      </c>
      <c r="G12" s="43">
        <v>47.4362</v>
      </c>
      <c r="H12" s="43">
        <v>48.2826</v>
      </c>
      <c r="I12" s="43">
        <v>49.1182</v>
      </c>
      <c r="J12" s="43">
        <v>48.8833</v>
      </c>
      <c r="K12" s="43">
        <v>48.3297</v>
      </c>
      <c r="L12" s="43">
        <v>48.527</v>
      </c>
      <c r="M12" s="55">
        <v>49.934</v>
      </c>
      <c r="N12" s="61">
        <f>IF(SUM('Total Number of Participants'!B12:M12)&gt;0,'Food Costs'!N12/SUM('Total Number of Participants'!B12:M12)," ")</f>
        <v>47.553308371082196</v>
      </c>
      <c r="O12" s="48"/>
    </row>
    <row r="13" spans="1:15" s="7" customFormat="1" ht="12" customHeight="1">
      <c r="A13" s="10" t="str">
        <f>'Pregnant Women Participating'!A13</f>
        <v>Indian Township, ME</v>
      </c>
      <c r="B13" s="42">
        <v>51.4086</v>
      </c>
      <c r="C13" s="43">
        <v>49.9651</v>
      </c>
      <c r="D13" s="43">
        <v>49.1098</v>
      </c>
      <c r="E13" s="43">
        <v>58.3544</v>
      </c>
      <c r="F13" s="43">
        <v>53.625</v>
      </c>
      <c r="G13" s="43">
        <v>58.3333</v>
      </c>
      <c r="H13" s="43">
        <v>60.9222</v>
      </c>
      <c r="I13" s="43">
        <v>54.0206</v>
      </c>
      <c r="J13" s="43">
        <v>51.4945</v>
      </c>
      <c r="K13" s="43">
        <v>55.6951</v>
      </c>
      <c r="L13" s="43">
        <v>54.5122</v>
      </c>
      <c r="M13" s="55">
        <v>56.7108</v>
      </c>
      <c r="N13" s="61">
        <f>IF(SUM('Total Number of Participants'!B13:M13)&gt;0,'Food Costs'!N13/SUM('Total Number of Participants'!B13:M13)," ")</f>
        <v>54.49376797698945</v>
      </c>
      <c r="O13" s="48"/>
    </row>
    <row r="14" spans="1:15" s="7" customFormat="1" ht="12" customHeight="1">
      <c r="A14" s="10" t="str">
        <f>'Pregnant Women Participating'!A14</f>
        <v>Pleasant Point, ME</v>
      </c>
      <c r="B14" s="42">
        <v>56.1899</v>
      </c>
      <c r="C14" s="43">
        <v>55.2875</v>
      </c>
      <c r="D14" s="43">
        <v>55.8625</v>
      </c>
      <c r="E14" s="43">
        <v>53.1013</v>
      </c>
      <c r="F14" s="43">
        <v>54.5479</v>
      </c>
      <c r="G14" s="43">
        <v>60.1176</v>
      </c>
      <c r="H14" s="43">
        <v>50.6164</v>
      </c>
      <c r="I14" s="43">
        <v>51.4416</v>
      </c>
      <c r="J14" s="43">
        <v>54.6933</v>
      </c>
      <c r="K14" s="43">
        <v>57.5672</v>
      </c>
      <c r="L14" s="43">
        <v>51.7671</v>
      </c>
      <c r="M14" s="55">
        <v>59.2987</v>
      </c>
      <c r="N14" s="61">
        <f>IF(SUM('Total Number of Participants'!B14:M14)&gt;0,'Food Costs'!N14/SUM('Total Number of Participants'!B14:M14)," ")</f>
        <v>55.00110987791343</v>
      </c>
      <c r="O14" s="48"/>
    </row>
    <row r="15" spans="1:15" s="7" customFormat="1" ht="12" customHeight="1">
      <c r="A15" s="10" t="str">
        <f>'Pregnant Women Participating'!A15</f>
        <v>Seneca Nation, NY</v>
      </c>
      <c r="B15" s="42">
        <v>43.6961</v>
      </c>
      <c r="C15" s="43">
        <v>41.2243</v>
      </c>
      <c r="D15" s="43">
        <v>39.5179</v>
      </c>
      <c r="E15" s="43">
        <v>37.5124</v>
      </c>
      <c r="F15" s="43">
        <v>38.0513</v>
      </c>
      <c r="G15" s="43">
        <v>37.6111</v>
      </c>
      <c r="H15" s="43">
        <v>41.38</v>
      </c>
      <c r="I15" s="43">
        <v>44.5089</v>
      </c>
      <c r="J15" s="43">
        <v>15.8879</v>
      </c>
      <c r="K15" s="43">
        <v>43.5826</v>
      </c>
      <c r="L15" s="43">
        <v>61.4419</v>
      </c>
      <c r="M15" s="55">
        <v>65.3729</v>
      </c>
      <c r="N15" s="61">
        <f>IF(SUM('Total Number of Participants'!B15:M15)&gt;0,'Food Costs'!N15/SUM('Total Number of Participants'!B15:M15)," ")</f>
        <v>42.71554900515844</v>
      </c>
      <c r="O15" s="48"/>
    </row>
    <row r="16" spans="1:15" s="22" customFormat="1" ht="24.75" customHeight="1">
      <c r="A16" s="19" t="str">
        <f>'Pregnant Women Participating'!A16</f>
        <v>Northeast Region</v>
      </c>
      <c r="B16" s="44">
        <v>48.2198</v>
      </c>
      <c r="C16" s="45">
        <v>48.4403</v>
      </c>
      <c r="D16" s="45">
        <v>48.6637</v>
      </c>
      <c r="E16" s="45">
        <v>48.9999</v>
      </c>
      <c r="F16" s="45">
        <v>49.0034</v>
      </c>
      <c r="G16" s="45">
        <v>49.2775</v>
      </c>
      <c r="H16" s="45">
        <v>49.9429</v>
      </c>
      <c r="I16" s="45">
        <v>50.208</v>
      </c>
      <c r="J16" s="45">
        <v>51.0546</v>
      </c>
      <c r="K16" s="45">
        <v>57.679</v>
      </c>
      <c r="L16" s="45">
        <v>67.0941</v>
      </c>
      <c r="M16" s="54">
        <v>68.0135</v>
      </c>
      <c r="N16" s="62">
        <f>IF(SUM('Total Number of Participants'!B16:M16)&gt;0,'Food Costs'!N16/SUM('Total Number of Participants'!B16:M16)," ")</f>
        <v>53.10730655553343</v>
      </c>
      <c r="O16" s="48"/>
    </row>
    <row r="17" spans="1:15" ht="12" customHeight="1">
      <c r="A17" s="10" t="str">
        <f>'Pregnant Women Participating'!A17</f>
        <v>Delaware</v>
      </c>
      <c r="B17" s="42">
        <v>40.677</v>
      </c>
      <c r="C17" s="43">
        <v>41.9686</v>
      </c>
      <c r="D17" s="43">
        <v>40.2894</v>
      </c>
      <c r="E17" s="43">
        <v>42.0627</v>
      </c>
      <c r="F17" s="43">
        <v>40.9</v>
      </c>
      <c r="G17" s="43">
        <v>41.2471</v>
      </c>
      <c r="H17" s="43">
        <v>42.3129</v>
      </c>
      <c r="I17" s="43">
        <v>42.7846</v>
      </c>
      <c r="J17" s="43">
        <v>43.5572</v>
      </c>
      <c r="K17" s="43">
        <v>49.2587</v>
      </c>
      <c r="L17" s="43">
        <v>58.8136</v>
      </c>
      <c r="M17" s="55">
        <v>58.6652</v>
      </c>
      <c r="N17" s="61">
        <f>IF(SUM('Total Number of Participants'!B17:M17)&gt;0,'Food Costs'!N17/SUM('Total Number of Participants'!B17:M17)," ")</f>
        <v>45.208794741334394</v>
      </c>
      <c r="O17" s="48"/>
    </row>
    <row r="18" spans="1:15" ht="12" customHeight="1">
      <c r="A18" s="10" t="str">
        <f>'Pregnant Women Participating'!A18</f>
        <v>District of Columbia</v>
      </c>
      <c r="B18" s="42">
        <v>41.7511</v>
      </c>
      <c r="C18" s="43">
        <v>42.0135</v>
      </c>
      <c r="D18" s="43">
        <v>42.0663</v>
      </c>
      <c r="E18" s="43">
        <v>41.8028</v>
      </c>
      <c r="F18" s="43">
        <v>40.5603</v>
      </c>
      <c r="G18" s="43">
        <v>42.3515</v>
      </c>
      <c r="H18" s="43">
        <v>42.5377</v>
      </c>
      <c r="I18" s="43">
        <v>43.607</v>
      </c>
      <c r="J18" s="43">
        <v>43.5091</v>
      </c>
      <c r="K18" s="43">
        <v>53.6794</v>
      </c>
      <c r="L18" s="43">
        <v>66.982</v>
      </c>
      <c r="M18" s="55">
        <v>66.9702</v>
      </c>
      <c r="N18" s="61">
        <f>IF(SUM('Total Number of Participants'!B18:M18)&gt;0,'Food Costs'!N18/SUM('Total Number of Participants'!B18:M18)," ")</f>
        <v>47.32677218921493</v>
      </c>
      <c r="O18" s="48"/>
    </row>
    <row r="19" spans="1:15" ht="12" customHeight="1">
      <c r="A19" s="10" t="str">
        <f>'Pregnant Women Participating'!A19</f>
        <v>Maryland</v>
      </c>
      <c r="B19" s="42">
        <v>41.0815</v>
      </c>
      <c r="C19" s="43">
        <v>40.7267</v>
      </c>
      <c r="D19" s="43">
        <v>41.4646</v>
      </c>
      <c r="E19" s="43">
        <v>41.8656</v>
      </c>
      <c r="F19" s="43">
        <v>41.3133</v>
      </c>
      <c r="G19" s="43">
        <v>41.1138</v>
      </c>
      <c r="H19" s="43">
        <v>43.15</v>
      </c>
      <c r="I19" s="43">
        <v>42.8769</v>
      </c>
      <c r="J19" s="43">
        <v>43.5169</v>
      </c>
      <c r="K19" s="43">
        <v>50.5716</v>
      </c>
      <c r="L19" s="43">
        <v>60.1706</v>
      </c>
      <c r="M19" s="55">
        <v>61.1964</v>
      </c>
      <c r="N19" s="61">
        <f>IF(SUM('Total Number of Participants'!B19:M19)&gt;0,'Food Costs'!N19/SUM('Total Number of Participants'!B19:M19)," ")</f>
        <v>45.79572947379845</v>
      </c>
      <c r="O19" s="48"/>
    </row>
    <row r="20" spans="1:15" ht="12" customHeight="1">
      <c r="A20" s="10" t="str">
        <f>'Pregnant Women Participating'!A20</f>
        <v>New Jersey</v>
      </c>
      <c r="B20" s="42">
        <v>48.6008</v>
      </c>
      <c r="C20" s="43">
        <v>48.5502</v>
      </c>
      <c r="D20" s="43">
        <v>48.9061</v>
      </c>
      <c r="E20" s="43">
        <v>49.5123</v>
      </c>
      <c r="F20" s="43">
        <v>48.9714</v>
      </c>
      <c r="G20" s="43">
        <v>49.8591</v>
      </c>
      <c r="H20" s="43">
        <v>50.308</v>
      </c>
      <c r="I20" s="43">
        <v>51.1265</v>
      </c>
      <c r="J20" s="43">
        <v>51.094</v>
      </c>
      <c r="K20" s="43">
        <v>56.6945</v>
      </c>
      <c r="L20" s="43">
        <v>66.3831</v>
      </c>
      <c r="M20" s="55">
        <v>67.1416</v>
      </c>
      <c r="N20" s="61">
        <f>IF(SUM('Total Number of Participants'!B20:M20)&gt;0,'Food Costs'!N20/SUM('Total Number of Participants'!B20:M20)," ")</f>
        <v>53.174143725335206</v>
      </c>
      <c r="O20" s="48"/>
    </row>
    <row r="21" spans="1:15" ht="12" customHeight="1">
      <c r="A21" s="10" t="str">
        <f>'Pregnant Women Participating'!A21</f>
        <v>Pennsylvania</v>
      </c>
      <c r="B21" s="42">
        <v>44.3057</v>
      </c>
      <c r="C21" s="43">
        <v>45.08</v>
      </c>
      <c r="D21" s="43">
        <v>45.2571</v>
      </c>
      <c r="E21" s="43">
        <v>45.2282</v>
      </c>
      <c r="F21" s="43">
        <v>45.2907</v>
      </c>
      <c r="G21" s="43">
        <v>45.34</v>
      </c>
      <c r="H21" s="43">
        <v>46.6471</v>
      </c>
      <c r="I21" s="43">
        <v>51.8474</v>
      </c>
      <c r="J21" s="43">
        <v>64.3364</v>
      </c>
      <c r="K21" s="43">
        <v>64.6635</v>
      </c>
      <c r="L21" s="43">
        <v>65.7228</v>
      </c>
      <c r="M21" s="55">
        <v>63.7722</v>
      </c>
      <c r="N21" s="61">
        <f>IF(SUM('Total Number of Participants'!B21:M21)&gt;0,'Food Costs'!N21/SUM('Total Number of Participants'!B21:M21)," ")</f>
        <v>52.32045785001131</v>
      </c>
      <c r="O21" s="48"/>
    </row>
    <row r="22" spans="1:15" ht="12" customHeight="1">
      <c r="A22" s="10" t="str">
        <f>'Pregnant Women Participating'!A22</f>
        <v>Puerto Rico</v>
      </c>
      <c r="B22" s="42">
        <v>82.5426</v>
      </c>
      <c r="C22" s="43">
        <v>82.3106</v>
      </c>
      <c r="D22" s="43">
        <v>82.2169</v>
      </c>
      <c r="E22" s="43">
        <v>84.0929</v>
      </c>
      <c r="F22" s="43">
        <v>83.7969</v>
      </c>
      <c r="G22" s="43">
        <v>83.431</v>
      </c>
      <c r="H22" s="43">
        <v>86.1201</v>
      </c>
      <c r="I22" s="43">
        <v>88.4908</v>
      </c>
      <c r="J22" s="43">
        <v>84.0458</v>
      </c>
      <c r="K22" s="43">
        <v>84.3793</v>
      </c>
      <c r="L22" s="43">
        <v>84.1352</v>
      </c>
      <c r="M22" s="55">
        <v>88.6698</v>
      </c>
      <c r="N22" s="61">
        <f>IF(SUM('Total Number of Participants'!B22:M22)&gt;0,'Food Costs'!N22/SUM('Total Number of Participants'!B22:M22)," ")</f>
        <v>84.53561538781038</v>
      </c>
      <c r="O22" s="48"/>
    </row>
    <row r="23" spans="1:15" ht="12" customHeight="1">
      <c r="A23" s="10" t="str">
        <f>'Pregnant Women Participating'!A23</f>
        <v>Virginia</v>
      </c>
      <c r="B23" s="42">
        <v>32.2349</v>
      </c>
      <c r="C23" s="43">
        <v>32.735</v>
      </c>
      <c r="D23" s="43">
        <v>34.6635</v>
      </c>
      <c r="E23" s="43">
        <v>32.9189</v>
      </c>
      <c r="F23" s="43">
        <v>32.5989</v>
      </c>
      <c r="G23" s="43">
        <v>33.5824</v>
      </c>
      <c r="H23" s="43">
        <v>33.6659</v>
      </c>
      <c r="I23" s="43">
        <v>34.2623</v>
      </c>
      <c r="J23" s="43">
        <v>34.1678</v>
      </c>
      <c r="K23" s="43">
        <v>38.8682</v>
      </c>
      <c r="L23" s="43">
        <v>49.2062</v>
      </c>
      <c r="M23" s="55">
        <v>49.8745</v>
      </c>
      <c r="N23" s="61">
        <f>IF(SUM('Total Number of Participants'!B23:M23)&gt;0,'Food Costs'!N23/SUM('Total Number of Participants'!B23:M23)," ")</f>
        <v>36.63522167711238</v>
      </c>
      <c r="O23" s="48"/>
    </row>
    <row r="24" spans="1:15" ht="12" customHeight="1">
      <c r="A24" s="10" t="str">
        <f>'Pregnant Women Participating'!A24</f>
        <v>Virgin Islands</v>
      </c>
      <c r="B24" s="42">
        <v>82.0745</v>
      </c>
      <c r="C24" s="43">
        <v>81.9665</v>
      </c>
      <c r="D24" s="43">
        <v>83.0535</v>
      </c>
      <c r="E24" s="43">
        <v>84.3654</v>
      </c>
      <c r="F24" s="43">
        <v>84.1478</v>
      </c>
      <c r="G24" s="43">
        <v>81.8659</v>
      </c>
      <c r="H24" s="43">
        <v>83.7599</v>
      </c>
      <c r="I24" s="43">
        <v>84.6901</v>
      </c>
      <c r="J24" s="43">
        <v>85.4416</v>
      </c>
      <c r="K24" s="43">
        <v>84.9871</v>
      </c>
      <c r="L24" s="43">
        <v>99.3304</v>
      </c>
      <c r="M24" s="55">
        <v>100.4474</v>
      </c>
      <c r="N24" s="61">
        <f>IF(SUM('Total Number of Participants'!B24:M24)&gt;0,'Food Costs'!N24/SUM('Total Number of Participants'!B24:M24)," ")</f>
        <v>86.3773117437381</v>
      </c>
      <c r="O24" s="48"/>
    </row>
    <row r="25" spans="1:15" ht="12" customHeight="1">
      <c r="A25" s="10" t="str">
        <f>'Pregnant Women Participating'!A25</f>
        <v>West Virginia</v>
      </c>
      <c r="B25" s="42">
        <v>40.6686</v>
      </c>
      <c r="C25" s="43">
        <v>40.8556</v>
      </c>
      <c r="D25" s="43">
        <v>41.8763</v>
      </c>
      <c r="E25" s="43">
        <v>41.4351</v>
      </c>
      <c r="F25" s="43">
        <v>40.2151</v>
      </c>
      <c r="G25" s="43">
        <v>42.1602</v>
      </c>
      <c r="H25" s="43">
        <v>43.4322</v>
      </c>
      <c r="I25" s="43">
        <v>43.1757</v>
      </c>
      <c r="J25" s="43">
        <v>42.932</v>
      </c>
      <c r="K25" s="43">
        <v>49.204</v>
      </c>
      <c r="L25" s="43">
        <v>61.6423</v>
      </c>
      <c r="M25" s="55">
        <v>62.2451</v>
      </c>
      <c r="N25" s="61">
        <f>IF(SUM('Total Number of Participants'!B25:M25)&gt;0,'Food Costs'!N25/SUM('Total Number of Participants'!B25:M25)," ")</f>
        <v>45.88769201535105</v>
      </c>
      <c r="O25" s="48"/>
    </row>
    <row r="26" spans="1:15" s="23" customFormat="1" ht="24.75" customHeight="1">
      <c r="A26" s="19" t="str">
        <f>'Pregnant Women Participating'!A26</f>
        <v>Mid-Atlantic Region</v>
      </c>
      <c r="B26" s="44">
        <v>49.7423</v>
      </c>
      <c r="C26" s="45">
        <v>49.9439</v>
      </c>
      <c r="D26" s="45">
        <v>50.5714</v>
      </c>
      <c r="E26" s="45">
        <v>50.7956</v>
      </c>
      <c r="F26" s="45">
        <v>50.6713</v>
      </c>
      <c r="G26" s="45">
        <v>50.9867</v>
      </c>
      <c r="H26" s="45">
        <v>52.3055</v>
      </c>
      <c r="I26" s="45">
        <v>54.234</v>
      </c>
      <c r="J26" s="45">
        <v>56.581</v>
      </c>
      <c r="K26" s="45">
        <v>59.926</v>
      </c>
      <c r="L26" s="45">
        <v>65.8242</v>
      </c>
      <c r="M26" s="54">
        <v>66.634</v>
      </c>
      <c r="N26" s="62">
        <f>IF(SUM('Total Number of Participants'!B26:M26)&gt;0,'Food Costs'!N26/SUM('Total Number of Participants'!B26:M26)," ")</f>
        <v>54.896193919495914</v>
      </c>
      <c r="O26" s="48"/>
    </row>
    <row r="27" spans="1:15" ht="12" customHeight="1">
      <c r="A27" s="10" t="str">
        <f>'Pregnant Women Participating'!A27</f>
        <v>Alabama</v>
      </c>
      <c r="B27" s="42">
        <v>46.0905</v>
      </c>
      <c r="C27" s="43">
        <v>46.357</v>
      </c>
      <c r="D27" s="43">
        <v>47.0227</v>
      </c>
      <c r="E27" s="43">
        <v>46.9852</v>
      </c>
      <c r="F27" s="43">
        <v>45.5031</v>
      </c>
      <c r="G27" s="43">
        <v>47.6007</v>
      </c>
      <c r="H27" s="43">
        <v>46.9706</v>
      </c>
      <c r="I27" s="43">
        <v>48.3413</v>
      </c>
      <c r="J27" s="43">
        <v>48.8611</v>
      </c>
      <c r="K27" s="43">
        <v>52.715</v>
      </c>
      <c r="L27" s="43">
        <v>63.8855</v>
      </c>
      <c r="M27" s="55">
        <v>65.6414</v>
      </c>
      <c r="N27" s="61">
        <f>IF(SUM('Total Number of Participants'!B27:M27)&gt;0,'Food Costs'!N27/SUM('Total Number of Participants'!B27:M27)," ")</f>
        <v>50.56761495701973</v>
      </c>
      <c r="O27" s="48"/>
    </row>
    <row r="28" spans="1:15" ht="12" customHeight="1">
      <c r="A28" s="10" t="str">
        <f>'Pregnant Women Participating'!A28</f>
        <v>Florida</v>
      </c>
      <c r="B28" s="42">
        <v>40.5244</v>
      </c>
      <c r="C28" s="43">
        <v>40.8228</v>
      </c>
      <c r="D28" s="43">
        <v>41.3656</v>
      </c>
      <c r="E28" s="43">
        <v>41.1208</v>
      </c>
      <c r="F28" s="43">
        <v>40.7543</v>
      </c>
      <c r="G28" s="43">
        <v>41.6596</v>
      </c>
      <c r="H28" s="43">
        <v>43.2744</v>
      </c>
      <c r="I28" s="43">
        <v>43.7421</v>
      </c>
      <c r="J28" s="43">
        <v>44.0436</v>
      </c>
      <c r="K28" s="43">
        <v>45.59</v>
      </c>
      <c r="L28" s="43">
        <v>50.6489</v>
      </c>
      <c r="M28" s="55">
        <v>60.2306</v>
      </c>
      <c r="N28" s="61">
        <f>IF(SUM('Total Number of Participants'!B28:M28)&gt;0,'Food Costs'!N28/SUM('Total Number of Participants'!B28:M28)," ")</f>
        <v>44.537178954370695</v>
      </c>
      <c r="O28" s="48"/>
    </row>
    <row r="29" spans="1:15" ht="12" customHeight="1">
      <c r="A29" s="10" t="str">
        <f>'Pregnant Women Participating'!A29</f>
        <v>Georgia</v>
      </c>
      <c r="B29" s="42">
        <v>56.5928</v>
      </c>
      <c r="C29" s="43">
        <v>57.4172</v>
      </c>
      <c r="D29" s="43">
        <v>59.0288</v>
      </c>
      <c r="E29" s="43">
        <v>58.7081</v>
      </c>
      <c r="F29" s="43">
        <v>58.2258</v>
      </c>
      <c r="G29" s="43">
        <v>59.8549</v>
      </c>
      <c r="H29" s="43">
        <v>60.0619</v>
      </c>
      <c r="I29" s="43">
        <v>58.8646</v>
      </c>
      <c r="J29" s="43">
        <v>59.8629</v>
      </c>
      <c r="K29" s="43">
        <v>68.7589</v>
      </c>
      <c r="L29" s="43">
        <v>72.5389</v>
      </c>
      <c r="M29" s="55">
        <v>83.6759</v>
      </c>
      <c r="N29" s="61">
        <f>IF(SUM('Total Number of Participants'!B29:M29)&gt;0,'Food Costs'!N29/SUM('Total Number of Participants'!B29:M29)," ")</f>
        <v>59.774822244540964</v>
      </c>
      <c r="O29" s="48"/>
    </row>
    <row r="30" spans="1:15" ht="12" customHeight="1">
      <c r="A30" s="10" t="str">
        <f>'Pregnant Women Participating'!A30</f>
        <v>Georgia</v>
      </c>
      <c r="B30" s="42"/>
      <c r="C30" s="43"/>
      <c r="D30" s="43"/>
      <c r="E30" s="43"/>
      <c r="F30" s="43"/>
      <c r="G30" s="43"/>
      <c r="H30" s="43"/>
      <c r="I30" s="43"/>
      <c r="J30" s="43"/>
      <c r="K30" s="43">
        <v>62.0053</v>
      </c>
      <c r="L30" s="43">
        <v>72.5372</v>
      </c>
      <c r="M30" s="55">
        <v>72.0888</v>
      </c>
      <c r="N30" s="61">
        <f>IF(SUM('Total Number of Participants'!B30:M30)&gt;0,'Food Costs'!N30/SUM('Total Number of Participants'!B30:M30)," ")</f>
        <v>70.40493305230326</v>
      </c>
      <c r="O30" s="48"/>
    </row>
    <row r="31" spans="1:15" ht="12" customHeight="1">
      <c r="A31" s="10" t="str">
        <f>'Pregnant Women Participating'!A31</f>
        <v>Kentucky</v>
      </c>
      <c r="B31" s="42">
        <v>40.0399</v>
      </c>
      <c r="C31" s="43">
        <v>40.2937</v>
      </c>
      <c r="D31" s="43">
        <v>39.8881</v>
      </c>
      <c r="E31" s="43">
        <v>37.7567</v>
      </c>
      <c r="F31" s="43">
        <v>34.661</v>
      </c>
      <c r="G31" s="43">
        <v>37.2824</v>
      </c>
      <c r="H31" s="43">
        <v>34.0902</v>
      </c>
      <c r="I31" s="43">
        <v>34.751</v>
      </c>
      <c r="J31" s="43">
        <v>35.3021</v>
      </c>
      <c r="K31" s="43">
        <v>42.3336</v>
      </c>
      <c r="L31" s="43">
        <v>58.638</v>
      </c>
      <c r="M31" s="55">
        <v>53.9234</v>
      </c>
      <c r="N31" s="61">
        <f>IF(SUM('Total Number of Participants'!B31:M31)&gt;0,'Food Costs'!N31/SUM('Total Number of Participants'!B31:M31)," ")</f>
        <v>40.512083700785226</v>
      </c>
      <c r="O31" s="48"/>
    </row>
    <row r="32" spans="1:15" ht="12" customHeight="1">
      <c r="A32" s="10" t="str">
        <f>'Pregnant Women Participating'!A32</f>
        <v>Mississippi</v>
      </c>
      <c r="B32" s="42">
        <v>52.9861</v>
      </c>
      <c r="C32" s="43">
        <v>50.194</v>
      </c>
      <c r="D32" s="43">
        <v>51.0918</v>
      </c>
      <c r="E32" s="43">
        <v>57.7094</v>
      </c>
      <c r="F32" s="43">
        <v>46.8899</v>
      </c>
      <c r="G32" s="43">
        <v>62.6489</v>
      </c>
      <c r="H32" s="43">
        <v>51.6649</v>
      </c>
      <c r="I32" s="43">
        <v>57.9622</v>
      </c>
      <c r="J32" s="43">
        <v>51.6146</v>
      </c>
      <c r="K32" s="43">
        <v>60.6906</v>
      </c>
      <c r="L32" s="43">
        <v>57.1439</v>
      </c>
      <c r="M32" s="55">
        <v>58.4248</v>
      </c>
      <c r="N32" s="61">
        <f>IF(SUM('Total Number of Participants'!B32:M32)&gt;0,'Food Costs'!N32/SUM('Total Number of Participants'!B32:M32)," ")</f>
        <v>54.9268546298001</v>
      </c>
      <c r="O32" s="48"/>
    </row>
    <row r="33" spans="1:15" ht="12" customHeight="1">
      <c r="A33" s="10" t="str">
        <f>'Pregnant Women Participating'!A33</f>
        <v>North Carolina</v>
      </c>
      <c r="B33" s="42">
        <v>40.4037</v>
      </c>
      <c r="C33" s="43">
        <v>41.6152</v>
      </c>
      <c r="D33" s="43">
        <v>40.9016</v>
      </c>
      <c r="E33" s="43">
        <v>41.7357</v>
      </c>
      <c r="F33" s="43">
        <v>41.2944</v>
      </c>
      <c r="G33" s="43">
        <v>41.9088</v>
      </c>
      <c r="H33" s="43">
        <v>43.3765</v>
      </c>
      <c r="I33" s="43">
        <v>43.2179</v>
      </c>
      <c r="J33" s="43">
        <v>45.8914</v>
      </c>
      <c r="K33" s="43">
        <v>44.1112</v>
      </c>
      <c r="L33" s="43">
        <v>53.787</v>
      </c>
      <c r="M33" s="55">
        <v>58.2849</v>
      </c>
      <c r="N33" s="61">
        <f>IF(SUM('Total Number of Participants'!B33:M33)&gt;0,'Food Costs'!N33/SUM('Total Number of Participants'!B33:M33)," ")</f>
        <v>44.74456417311518</v>
      </c>
      <c r="O33" s="48"/>
    </row>
    <row r="34" spans="1:15" ht="12" customHeight="1">
      <c r="A34" s="10" t="str">
        <f>'Pregnant Women Participating'!A34</f>
        <v>South Carolina</v>
      </c>
      <c r="B34" s="42">
        <v>42.7361</v>
      </c>
      <c r="C34" s="43">
        <v>43.7223</v>
      </c>
      <c r="D34" s="43">
        <v>43.7849</v>
      </c>
      <c r="E34" s="43">
        <v>44.095</v>
      </c>
      <c r="F34" s="43">
        <v>43.2181</v>
      </c>
      <c r="G34" s="43">
        <v>45.7434</v>
      </c>
      <c r="H34" s="43">
        <v>44.8821</v>
      </c>
      <c r="I34" s="43">
        <v>45.7296</v>
      </c>
      <c r="J34" s="43">
        <v>48.0913</v>
      </c>
      <c r="K34" s="43">
        <v>47.9211</v>
      </c>
      <c r="L34" s="43">
        <v>62.1316</v>
      </c>
      <c r="M34" s="55">
        <v>64.0524</v>
      </c>
      <c r="N34" s="61">
        <f>IF(SUM('Total Number of Participants'!B34:M34)&gt;0,'Food Costs'!N34/SUM('Total Number of Participants'!B34:M34)," ")</f>
        <v>48.06976764953332</v>
      </c>
      <c r="O34" s="48"/>
    </row>
    <row r="35" spans="1:15" ht="12" customHeight="1">
      <c r="A35" s="10" t="str">
        <f>'Pregnant Women Participating'!A35</f>
        <v>Tennessee</v>
      </c>
      <c r="B35" s="42">
        <v>38.1954</v>
      </c>
      <c r="C35" s="43">
        <v>38.8617</v>
      </c>
      <c r="D35" s="43">
        <v>38.8978</v>
      </c>
      <c r="E35" s="43">
        <v>39.0673</v>
      </c>
      <c r="F35" s="43">
        <v>38.0774</v>
      </c>
      <c r="G35" s="43">
        <v>39.6016</v>
      </c>
      <c r="H35" s="43">
        <v>39.4316</v>
      </c>
      <c r="I35" s="43">
        <v>40.4605</v>
      </c>
      <c r="J35" s="43">
        <v>40.0812</v>
      </c>
      <c r="K35" s="43">
        <v>42.109</v>
      </c>
      <c r="L35" s="43">
        <v>59.666</v>
      </c>
      <c r="M35" s="55">
        <v>59.4952</v>
      </c>
      <c r="N35" s="61">
        <f>IF(SUM('Total Number of Participants'!B35:M35)&gt;0,'Food Costs'!N35/SUM('Total Number of Participants'!B35:M35)," ")</f>
        <v>42.91023980715167</v>
      </c>
      <c r="O35" s="48"/>
    </row>
    <row r="36" spans="1:15" ht="12" customHeight="1">
      <c r="A36" s="10" t="str">
        <f>'Pregnant Women Participating'!A36</f>
        <v>Choctaw Indians, MS</v>
      </c>
      <c r="B36" s="42">
        <v>44.6809</v>
      </c>
      <c r="C36" s="43">
        <v>36.2432</v>
      </c>
      <c r="D36" s="43">
        <v>42.162</v>
      </c>
      <c r="E36" s="43">
        <v>38.7623</v>
      </c>
      <c r="F36" s="43">
        <v>33.213</v>
      </c>
      <c r="G36" s="43">
        <v>36.8206</v>
      </c>
      <c r="H36" s="43">
        <v>40.9866</v>
      </c>
      <c r="I36" s="43">
        <v>33.8807</v>
      </c>
      <c r="J36" s="43">
        <v>38.5993</v>
      </c>
      <c r="K36" s="43">
        <v>34.1099</v>
      </c>
      <c r="L36" s="43">
        <v>38.5945</v>
      </c>
      <c r="M36" s="55">
        <v>43.3551</v>
      </c>
      <c r="N36" s="61">
        <f>IF(SUM('Total Number of Participants'!B36:M36)&gt;0,'Food Costs'!N36/SUM('Total Number of Participants'!B36:M36)," ")</f>
        <v>38.56174264281593</v>
      </c>
      <c r="O36" s="48"/>
    </row>
    <row r="37" spans="1:15" ht="12" customHeight="1">
      <c r="A37" s="10" t="str">
        <f>'Pregnant Women Participating'!A37</f>
        <v>Eastern Cherokee, NC</v>
      </c>
      <c r="B37" s="42">
        <v>38.4475</v>
      </c>
      <c r="C37" s="43">
        <v>36.2163</v>
      </c>
      <c r="D37" s="43">
        <v>35.5942</v>
      </c>
      <c r="E37" s="43">
        <v>37.56</v>
      </c>
      <c r="F37" s="43">
        <v>37.4848</v>
      </c>
      <c r="G37" s="43">
        <v>38.9413</v>
      </c>
      <c r="H37" s="43">
        <v>39.5449</v>
      </c>
      <c r="I37" s="43">
        <v>38.0682</v>
      </c>
      <c r="J37" s="43">
        <v>37.9966</v>
      </c>
      <c r="K37" s="43">
        <v>40.3165</v>
      </c>
      <c r="L37" s="43">
        <v>44.9361</v>
      </c>
      <c r="M37" s="55">
        <v>42.8447</v>
      </c>
      <c r="N37" s="61">
        <f>IF(SUM('Total Number of Participants'!B37:M37)&gt;0,'Food Costs'!N37/SUM('Total Number of Participants'!B37:M37)," ")</f>
        <v>38.99892847575676</v>
      </c>
      <c r="O37" s="48"/>
    </row>
    <row r="38" spans="1:15" s="23" customFormat="1" ht="24.75" customHeight="1">
      <c r="A38" s="19" t="str">
        <f>'Pregnant Women Participating'!A38</f>
        <v>Southeast Region</v>
      </c>
      <c r="B38" s="44">
        <v>44.3859</v>
      </c>
      <c r="C38" s="45">
        <v>44.8275</v>
      </c>
      <c r="D38" s="45">
        <v>45.2521</v>
      </c>
      <c r="E38" s="45">
        <v>45.4319</v>
      </c>
      <c r="F38" s="45">
        <v>44.0323</v>
      </c>
      <c r="G38" s="45">
        <v>46.294</v>
      </c>
      <c r="H38" s="45">
        <v>45.9664</v>
      </c>
      <c r="I38" s="45">
        <v>46.5282</v>
      </c>
      <c r="J38" s="45">
        <v>47.0873</v>
      </c>
      <c r="K38" s="45">
        <v>50.0273</v>
      </c>
      <c r="L38" s="45">
        <v>58.7851</v>
      </c>
      <c r="M38" s="54">
        <v>62.1323</v>
      </c>
      <c r="N38" s="62">
        <f>IF(SUM('Total Number of Participants'!B38:M38)&gt;0,'Food Costs'!N38/SUM('Total Number of Participants'!B38:M38)," ")</f>
        <v>48.43498358243527</v>
      </c>
      <c r="O38" s="48"/>
    </row>
    <row r="39" spans="1:15" ht="12" customHeight="1">
      <c r="A39" s="10" t="str">
        <f>'Pregnant Women Participating'!A39</f>
        <v>Illinois</v>
      </c>
      <c r="B39" s="42">
        <v>37.3722</v>
      </c>
      <c r="C39" s="43">
        <v>40.0036</v>
      </c>
      <c r="D39" s="43">
        <v>59.3287</v>
      </c>
      <c r="E39" s="43">
        <v>41.5944</v>
      </c>
      <c r="F39" s="43">
        <v>52.7402</v>
      </c>
      <c r="G39" s="43">
        <v>43.5404</v>
      </c>
      <c r="H39" s="43">
        <v>52.4072</v>
      </c>
      <c r="I39" s="43">
        <v>47.8741</v>
      </c>
      <c r="J39" s="43">
        <v>53.7154</v>
      </c>
      <c r="K39" s="43">
        <v>47.6412</v>
      </c>
      <c r="L39" s="43">
        <v>59.7765</v>
      </c>
      <c r="M39" s="55">
        <v>64.294</v>
      </c>
      <c r="N39" s="61">
        <f>IF(SUM('Total Number of Participants'!B39:M39)&gt;0,'Food Costs'!N39/SUM('Total Number of Participants'!B39:M39)," ")</f>
        <v>49.9876532831581</v>
      </c>
      <c r="O39" s="48"/>
    </row>
    <row r="40" spans="1:15" ht="12" customHeight="1">
      <c r="A40" s="10" t="str">
        <f>'Pregnant Women Participating'!A40</f>
        <v>Indiana</v>
      </c>
      <c r="B40" s="42">
        <v>36.6624</v>
      </c>
      <c r="C40" s="43">
        <v>36.3198</v>
      </c>
      <c r="D40" s="43">
        <v>37.5667</v>
      </c>
      <c r="E40" s="43">
        <v>36.4001</v>
      </c>
      <c r="F40" s="43">
        <v>35.1165</v>
      </c>
      <c r="G40" s="43">
        <v>37.5194</v>
      </c>
      <c r="H40" s="43">
        <v>38.1365</v>
      </c>
      <c r="I40" s="43">
        <v>38.2213</v>
      </c>
      <c r="J40" s="43">
        <v>39.1436</v>
      </c>
      <c r="K40" s="43">
        <v>46.409</v>
      </c>
      <c r="L40" s="43">
        <v>59.387</v>
      </c>
      <c r="M40" s="55">
        <v>57.2378</v>
      </c>
      <c r="N40" s="61">
        <f>IF(SUM('Total Number of Participants'!B40:M40)&gt;0,'Food Costs'!N40/SUM('Total Number of Participants'!B40:M40)," ")</f>
        <v>41.53614677623921</v>
      </c>
      <c r="O40" s="48"/>
    </row>
    <row r="41" spans="1:15" ht="12" customHeight="1">
      <c r="A41" s="10" t="str">
        <f>'Pregnant Women Participating'!A41</f>
        <v>Michigan</v>
      </c>
      <c r="B41" s="42">
        <v>38.4077</v>
      </c>
      <c r="C41" s="43">
        <v>39.4745</v>
      </c>
      <c r="D41" s="43">
        <v>39.1377</v>
      </c>
      <c r="E41" s="43">
        <v>39.7129</v>
      </c>
      <c r="F41" s="43">
        <v>37.7724</v>
      </c>
      <c r="G41" s="43">
        <v>40.3685</v>
      </c>
      <c r="H41" s="43">
        <v>39.686</v>
      </c>
      <c r="I41" s="43">
        <v>41.1608</v>
      </c>
      <c r="J41" s="43">
        <v>44.7924</v>
      </c>
      <c r="K41" s="43">
        <v>58.6485</v>
      </c>
      <c r="L41" s="43">
        <v>59.3516</v>
      </c>
      <c r="M41" s="55">
        <v>59.4742</v>
      </c>
      <c r="N41" s="61">
        <f>IF(SUM('Total Number of Participants'!B41:M41)&gt;0,'Food Costs'!N41/SUM('Total Number of Participants'!B41:M41)," ")</f>
        <v>44.937941700701245</v>
      </c>
      <c r="O41" s="48"/>
    </row>
    <row r="42" spans="1:15" ht="12" customHeight="1">
      <c r="A42" s="10" t="str">
        <f>'Pregnant Women Participating'!A42</f>
        <v>Minnesota</v>
      </c>
      <c r="B42" s="42">
        <v>40.4112</v>
      </c>
      <c r="C42" s="43">
        <v>40.49</v>
      </c>
      <c r="D42" s="43">
        <v>41.4541</v>
      </c>
      <c r="E42" s="43">
        <v>41.3318</v>
      </c>
      <c r="F42" s="43">
        <v>37.832</v>
      </c>
      <c r="G42" s="43">
        <v>44.6239</v>
      </c>
      <c r="H42" s="43">
        <v>43.0772</v>
      </c>
      <c r="I42" s="43">
        <v>43.3133</v>
      </c>
      <c r="J42" s="43">
        <v>47.8235</v>
      </c>
      <c r="K42" s="43">
        <v>59.4291</v>
      </c>
      <c r="L42" s="43">
        <v>59.5684</v>
      </c>
      <c r="M42" s="55">
        <v>60.8812</v>
      </c>
      <c r="N42" s="61">
        <f>IF(SUM('Total Number of Participants'!B42:M42)&gt;0,'Food Costs'!N42/SUM('Total Number of Participants'!B42:M42)," ")</f>
        <v>46.653598812998354</v>
      </c>
      <c r="O42" s="48"/>
    </row>
    <row r="43" spans="1:15" ht="12" customHeight="1">
      <c r="A43" s="10" t="str">
        <f>'Pregnant Women Participating'!A43</f>
        <v>Ohio</v>
      </c>
      <c r="B43" s="42">
        <v>32.5019</v>
      </c>
      <c r="C43" s="43">
        <v>34.1605</v>
      </c>
      <c r="D43" s="43">
        <v>34.5442</v>
      </c>
      <c r="E43" s="43">
        <v>34.974</v>
      </c>
      <c r="F43" s="43">
        <v>33.2368</v>
      </c>
      <c r="G43" s="43">
        <v>34.8148</v>
      </c>
      <c r="H43" s="43">
        <v>34.426</v>
      </c>
      <c r="I43" s="43">
        <v>35.8018</v>
      </c>
      <c r="J43" s="43">
        <v>36.5804</v>
      </c>
      <c r="K43" s="43">
        <v>46.8239</v>
      </c>
      <c r="L43" s="43">
        <v>53.6856</v>
      </c>
      <c r="M43" s="55">
        <v>53.4583</v>
      </c>
      <c r="N43" s="61">
        <f>IF(SUM('Total Number of Participants'!B43:M43)&gt;0,'Food Costs'!N43/SUM('Total Number of Participants'!B43:M43)," ")</f>
        <v>38.754112070130034</v>
      </c>
      <c r="O43" s="48"/>
    </row>
    <row r="44" spans="1:15" ht="12" customHeight="1">
      <c r="A44" s="10" t="str">
        <f>'Pregnant Women Participating'!A44</f>
        <v>Wisconsin</v>
      </c>
      <c r="B44" s="42">
        <v>38.4533</v>
      </c>
      <c r="C44" s="43">
        <v>39.0448</v>
      </c>
      <c r="D44" s="43">
        <v>39.6034</v>
      </c>
      <c r="E44" s="43">
        <v>39.8105</v>
      </c>
      <c r="F44" s="43">
        <v>38.8065</v>
      </c>
      <c r="G44" s="43">
        <v>40.4195</v>
      </c>
      <c r="H44" s="43">
        <v>40.9047</v>
      </c>
      <c r="I44" s="43">
        <v>41.4456</v>
      </c>
      <c r="J44" s="43">
        <v>41.3147</v>
      </c>
      <c r="K44" s="43">
        <v>45.6085</v>
      </c>
      <c r="L44" s="43">
        <v>56.7807</v>
      </c>
      <c r="M44" s="55">
        <v>57.8418</v>
      </c>
      <c r="N44" s="61">
        <f>IF(SUM('Total Number of Participants'!B44:M44)&gt;0,'Food Costs'!N44/SUM('Total Number of Participants'!B44:M44)," ")</f>
        <v>43.330607354861364</v>
      </c>
      <c r="O44" s="48"/>
    </row>
    <row r="45" spans="1:15" s="23" customFormat="1" ht="24.75" customHeight="1">
      <c r="A45" s="19" t="str">
        <f>'Pregnant Women Participating'!A45</f>
        <v>Midwest Region</v>
      </c>
      <c r="B45" s="44">
        <v>36.8117</v>
      </c>
      <c r="C45" s="45">
        <v>38.0366</v>
      </c>
      <c r="D45" s="45">
        <v>42.8745</v>
      </c>
      <c r="E45" s="45">
        <v>38.824</v>
      </c>
      <c r="F45" s="45">
        <v>40.0242</v>
      </c>
      <c r="G45" s="45">
        <v>39.9482</v>
      </c>
      <c r="H45" s="45">
        <v>41.7921</v>
      </c>
      <c r="I45" s="45">
        <v>41.4112</v>
      </c>
      <c r="J45" s="45">
        <v>44.2774</v>
      </c>
      <c r="K45" s="45">
        <v>50.594</v>
      </c>
      <c r="L45" s="45">
        <v>57.963</v>
      </c>
      <c r="M45" s="54">
        <v>58.9509</v>
      </c>
      <c r="N45" s="62">
        <f>IF(SUM('Total Number of Participants'!B45:M45)&gt;0,'Food Costs'!N45/SUM('Total Number of Participants'!B45:M45)," ")</f>
        <v>44.30675847963956</v>
      </c>
      <c r="O45" s="48"/>
    </row>
    <row r="46" spans="1:15" ht="12" customHeight="1">
      <c r="A46" s="10" t="str">
        <f>'Pregnant Women Participating'!A46</f>
        <v>Arkansas</v>
      </c>
      <c r="B46" s="42">
        <v>41.9671</v>
      </c>
      <c r="C46" s="43">
        <v>42.0794</v>
      </c>
      <c r="D46" s="43">
        <v>42.9351</v>
      </c>
      <c r="E46" s="43">
        <v>42.7203</v>
      </c>
      <c r="F46" s="43">
        <v>41.2327</v>
      </c>
      <c r="G46" s="43">
        <v>43.7627</v>
      </c>
      <c r="H46" s="43">
        <v>44.8355</v>
      </c>
      <c r="I46" s="43">
        <v>44.5169</v>
      </c>
      <c r="J46" s="43">
        <v>45.1304</v>
      </c>
      <c r="K46" s="43">
        <v>50.1432</v>
      </c>
      <c r="L46" s="43">
        <v>66.9216</v>
      </c>
      <c r="M46" s="55">
        <v>67.3058</v>
      </c>
      <c r="N46" s="61">
        <f>IF(SUM('Total Number of Participants'!B46:M46)&gt;0,'Food Costs'!N46/SUM('Total Number of Participants'!B46:M46)," ")</f>
        <v>47.979701016643276</v>
      </c>
      <c r="O46" s="48"/>
    </row>
    <row r="47" spans="1:15" ht="12" customHeight="1">
      <c r="A47" s="10" t="str">
        <f>'Pregnant Women Participating'!A47</f>
        <v>Louisiana</v>
      </c>
      <c r="B47" s="42">
        <v>46.8922</v>
      </c>
      <c r="C47" s="43">
        <v>47.7823</v>
      </c>
      <c r="D47" s="43">
        <v>48.3892</v>
      </c>
      <c r="E47" s="43">
        <v>49.0817</v>
      </c>
      <c r="F47" s="43">
        <v>47.2292</v>
      </c>
      <c r="G47" s="43">
        <v>48.9981</v>
      </c>
      <c r="H47" s="43">
        <v>49.3401</v>
      </c>
      <c r="I47" s="43">
        <v>51.4744</v>
      </c>
      <c r="J47" s="43">
        <v>51.8407</v>
      </c>
      <c r="K47" s="43">
        <v>53.046</v>
      </c>
      <c r="L47" s="43">
        <v>72.8638</v>
      </c>
      <c r="M47" s="55">
        <v>71.8198</v>
      </c>
      <c r="N47" s="61">
        <f>IF(SUM('Total Number of Participants'!B47:M47)&gt;0,'Food Costs'!N47/SUM('Total Number of Participants'!B47:M47)," ")</f>
        <v>53.23369413698691</v>
      </c>
      <c r="O47" s="48"/>
    </row>
    <row r="48" spans="1:15" ht="12" customHeight="1">
      <c r="A48" s="10" t="str">
        <f>'Pregnant Women Participating'!A48</f>
        <v>New Mexico</v>
      </c>
      <c r="B48" s="42">
        <v>33.3724</v>
      </c>
      <c r="C48" s="43">
        <v>33.3927</v>
      </c>
      <c r="D48" s="43">
        <v>34.1747</v>
      </c>
      <c r="E48" s="43">
        <v>33.6679</v>
      </c>
      <c r="F48" s="43">
        <v>33.123</v>
      </c>
      <c r="G48" s="43">
        <v>34.3065</v>
      </c>
      <c r="H48" s="43">
        <v>35.0148</v>
      </c>
      <c r="I48" s="43">
        <v>35.6143</v>
      </c>
      <c r="J48" s="43">
        <v>35.2716</v>
      </c>
      <c r="K48" s="43">
        <v>39.9843</v>
      </c>
      <c r="L48" s="43">
        <v>52.5147</v>
      </c>
      <c r="M48" s="55">
        <v>57.8512</v>
      </c>
      <c r="N48" s="61">
        <f>IF(SUM('Total Number of Participants'!B48:M48)&gt;0,'Food Costs'!N48/SUM('Total Number of Participants'!B48:M48)," ")</f>
        <v>38.2588407422094</v>
      </c>
      <c r="O48" s="48"/>
    </row>
    <row r="49" spans="1:15" ht="12" customHeight="1">
      <c r="A49" s="10" t="str">
        <f>'Pregnant Women Participating'!A49</f>
        <v>Oklahoma</v>
      </c>
      <c r="B49" s="42">
        <v>36.5586</v>
      </c>
      <c r="C49" s="43">
        <v>36.5521</v>
      </c>
      <c r="D49" s="43">
        <v>36.9701</v>
      </c>
      <c r="E49" s="43">
        <v>36.4794</v>
      </c>
      <c r="F49" s="43">
        <v>36.0111</v>
      </c>
      <c r="G49" s="43">
        <v>37.9999</v>
      </c>
      <c r="H49" s="43">
        <v>38.6607</v>
      </c>
      <c r="I49" s="43">
        <v>39.931</v>
      </c>
      <c r="J49" s="43">
        <v>39.4344</v>
      </c>
      <c r="K49" s="43">
        <v>41.1275</v>
      </c>
      <c r="L49" s="43">
        <v>44.6864</v>
      </c>
      <c r="M49" s="55">
        <v>58.6406</v>
      </c>
      <c r="N49" s="61">
        <f>IF(SUM('Total Number of Participants'!B49:M49)&gt;0,'Food Costs'!N49/SUM('Total Number of Participants'!B49:M49)," ")</f>
        <v>40.24330622568878</v>
      </c>
      <c r="O49" s="48"/>
    </row>
    <row r="50" spans="1:15" ht="12" customHeight="1">
      <c r="A50" s="10" t="str">
        <f>'Pregnant Women Participating'!A50</f>
        <v>Texas</v>
      </c>
      <c r="B50" s="42">
        <v>27.8769</v>
      </c>
      <c r="C50" s="43">
        <v>28.3503</v>
      </c>
      <c r="D50" s="43">
        <v>22.7491</v>
      </c>
      <c r="E50" s="43">
        <v>27.1095</v>
      </c>
      <c r="F50" s="43">
        <v>26.075</v>
      </c>
      <c r="G50" s="43">
        <v>28.1758</v>
      </c>
      <c r="H50" s="43">
        <v>28.1234</v>
      </c>
      <c r="I50" s="43">
        <v>28.5982</v>
      </c>
      <c r="J50" s="43">
        <v>29.3142</v>
      </c>
      <c r="K50" s="43">
        <v>29.1997</v>
      </c>
      <c r="L50" s="43">
        <v>45.7603</v>
      </c>
      <c r="M50" s="55">
        <v>48.6385</v>
      </c>
      <c r="N50" s="61">
        <f>IF(SUM('Total Number of Participants'!B50:M50)&gt;0,'Food Costs'!N50/SUM('Total Number of Participants'!B50:M50)," ")</f>
        <v>30.85826143950274</v>
      </c>
      <c r="O50" s="48"/>
    </row>
    <row r="51" spans="1:15" ht="12" customHeight="1">
      <c r="A51" s="10" t="str">
        <f>'Pregnant Women Participating'!A51</f>
        <v>Acoma, Canoncito &amp; Laguna, NM</v>
      </c>
      <c r="B51" s="42">
        <v>31.1554</v>
      </c>
      <c r="C51" s="43">
        <v>25.8695</v>
      </c>
      <c r="D51" s="43">
        <v>38.5104</v>
      </c>
      <c r="E51" s="43">
        <v>32.6883</v>
      </c>
      <c r="F51" s="43">
        <v>37.4137</v>
      </c>
      <c r="G51" s="43">
        <v>35.5857</v>
      </c>
      <c r="H51" s="43">
        <v>56.8295</v>
      </c>
      <c r="I51" s="43">
        <v>33.7343</v>
      </c>
      <c r="J51" s="43">
        <v>43.8745</v>
      </c>
      <c r="K51" s="43">
        <v>28.9331</v>
      </c>
      <c r="L51" s="43">
        <v>54.2991</v>
      </c>
      <c r="M51" s="55">
        <v>74.666</v>
      </c>
      <c r="N51" s="61">
        <f>IF(SUM('Total Number of Participants'!B51:M51)&gt;0,'Food Costs'!N51/SUM('Total Number of Participants'!B51:M51)," ")</f>
        <v>40.9479198299423</v>
      </c>
      <c r="O51" s="48"/>
    </row>
    <row r="52" spans="1:15" ht="12" customHeight="1">
      <c r="A52" s="10" t="str">
        <f>'Pregnant Women Participating'!A52</f>
        <v>Eight Northern Pueblos, NM</v>
      </c>
      <c r="B52" s="42">
        <v>46.7109</v>
      </c>
      <c r="C52" s="43">
        <v>43.9809</v>
      </c>
      <c r="D52" s="43">
        <v>45.4789</v>
      </c>
      <c r="E52" s="43">
        <v>44.4432</v>
      </c>
      <c r="F52" s="43">
        <v>44.3074</v>
      </c>
      <c r="G52" s="43">
        <v>36.2157</v>
      </c>
      <c r="H52" s="43">
        <v>36.5418</v>
      </c>
      <c r="I52" s="43">
        <v>40.2903</v>
      </c>
      <c r="J52" s="43">
        <v>39.2</v>
      </c>
      <c r="K52" s="43">
        <v>34.6519</v>
      </c>
      <c r="L52" s="43">
        <v>39.6025</v>
      </c>
      <c r="M52" s="55">
        <v>38.7197</v>
      </c>
      <c r="N52" s="61">
        <f>IF(SUM('Total Number of Participants'!B52:M52)&gt;0,'Food Costs'!N52/SUM('Total Number of Participants'!B52:M52)," ")</f>
        <v>40.56488332384747</v>
      </c>
      <c r="O52" s="48"/>
    </row>
    <row r="53" spans="1:15" ht="12" customHeight="1">
      <c r="A53" s="10" t="str">
        <f>'Pregnant Women Participating'!A53</f>
        <v>Five Sandoval Pueblos, NM</v>
      </c>
      <c r="B53" s="42">
        <v>33.727</v>
      </c>
      <c r="C53" s="43">
        <v>32.4315</v>
      </c>
      <c r="D53" s="43">
        <v>31.6929</v>
      </c>
      <c r="E53" s="43">
        <v>32.9921</v>
      </c>
      <c r="F53" s="43">
        <v>32.6406</v>
      </c>
      <c r="G53" s="43">
        <v>32.4416</v>
      </c>
      <c r="H53" s="43">
        <v>33.3646</v>
      </c>
      <c r="I53" s="43">
        <v>35.8825</v>
      </c>
      <c r="J53" s="43">
        <v>33.1576</v>
      </c>
      <c r="K53" s="43">
        <v>31.1547</v>
      </c>
      <c r="L53" s="43">
        <v>39.0226</v>
      </c>
      <c r="M53" s="55">
        <v>82.6236</v>
      </c>
      <c r="N53" s="61">
        <f>IF(SUM('Total Number of Participants'!B53:M53)&gt;0,'Food Costs'!N53/SUM('Total Number of Participants'!B53:M53)," ")</f>
        <v>37.38332588287886</v>
      </c>
      <c r="O53" s="48"/>
    </row>
    <row r="54" spans="1:15" ht="12" customHeight="1">
      <c r="A54" s="10" t="str">
        <f>'Pregnant Women Participating'!A54</f>
        <v>Isleta Pueblo, NM</v>
      </c>
      <c r="B54" s="42">
        <v>37.2611</v>
      </c>
      <c r="C54" s="43">
        <v>37.723</v>
      </c>
      <c r="D54" s="43">
        <v>37.9761</v>
      </c>
      <c r="E54" s="43">
        <v>39.0861</v>
      </c>
      <c r="F54" s="43">
        <v>39.0315</v>
      </c>
      <c r="G54" s="43">
        <v>39.7671</v>
      </c>
      <c r="H54" s="43">
        <v>38.7224</v>
      </c>
      <c r="I54" s="43">
        <v>40.4828</v>
      </c>
      <c r="J54" s="43">
        <v>39.698</v>
      </c>
      <c r="K54" s="43">
        <v>43.7517</v>
      </c>
      <c r="L54" s="43">
        <v>48.9648</v>
      </c>
      <c r="M54" s="55">
        <v>59.2915</v>
      </c>
      <c r="N54" s="61">
        <f>IF(SUM('Total Number of Participants'!B54:M54)&gt;0,'Food Costs'!N54/SUM('Total Number of Participants'!B54:M54)," ")</f>
        <v>41.72700213933587</v>
      </c>
      <c r="O54" s="48"/>
    </row>
    <row r="55" spans="1:15" ht="12" customHeight="1">
      <c r="A55" s="10" t="str">
        <f>'Pregnant Women Participating'!A55</f>
        <v>San Felipe Pueblo, NM</v>
      </c>
      <c r="B55" s="42">
        <v>42.2536</v>
      </c>
      <c r="C55" s="43">
        <v>44.9925</v>
      </c>
      <c r="D55" s="43">
        <v>47.7479</v>
      </c>
      <c r="E55" s="43">
        <v>50.8254</v>
      </c>
      <c r="F55" s="43">
        <v>46.8304</v>
      </c>
      <c r="G55" s="43">
        <v>48.2637</v>
      </c>
      <c r="H55" s="43">
        <v>44.3979</v>
      </c>
      <c r="I55" s="43">
        <v>47.2829</v>
      </c>
      <c r="J55" s="43">
        <v>51.1115</v>
      </c>
      <c r="K55" s="43">
        <v>52.4304</v>
      </c>
      <c r="L55" s="43">
        <v>48.7557</v>
      </c>
      <c r="M55" s="55">
        <v>45.6533</v>
      </c>
      <c r="N55" s="61">
        <f>IF(SUM('Total Number of Participants'!B55:M55)&gt;0,'Food Costs'!N55/SUM('Total Number of Participants'!B55:M55)," ")</f>
        <v>47.4643078833023</v>
      </c>
      <c r="O55" s="48"/>
    </row>
    <row r="56" spans="1:15" ht="12" customHeight="1">
      <c r="A56" s="10" t="str">
        <f>'Pregnant Women Participating'!A56</f>
        <v>Santo Domingo Tribe, NM</v>
      </c>
      <c r="B56" s="42">
        <v>63.3172</v>
      </c>
      <c r="C56" s="43">
        <v>67.2567</v>
      </c>
      <c r="D56" s="43">
        <v>65.3161</v>
      </c>
      <c r="E56" s="43">
        <v>54.7344</v>
      </c>
      <c r="F56" s="43">
        <v>54.1377</v>
      </c>
      <c r="G56" s="43">
        <v>56.2979</v>
      </c>
      <c r="H56" s="43">
        <v>75.994</v>
      </c>
      <c r="I56" s="43">
        <v>69.3797</v>
      </c>
      <c r="J56" s="43">
        <v>77.6301</v>
      </c>
      <c r="K56" s="43">
        <v>76.3099</v>
      </c>
      <c r="L56" s="43">
        <v>94.3488</v>
      </c>
      <c r="M56" s="55">
        <v>162.949</v>
      </c>
      <c r="N56" s="61">
        <f>IF(SUM('Total Number of Participants'!B56:M56)&gt;0,'Food Costs'!N56/SUM('Total Number of Participants'!B56:M56)," ")</f>
        <v>75.25654205607476</v>
      </c>
      <c r="O56" s="48"/>
    </row>
    <row r="57" spans="1:15" ht="12" customHeight="1">
      <c r="A57" s="10" t="str">
        <f>'Pregnant Women Participating'!A57</f>
        <v>Zuni Pueblo, NM</v>
      </c>
      <c r="B57" s="42">
        <v>50.1993</v>
      </c>
      <c r="C57" s="43">
        <v>49.1679</v>
      </c>
      <c r="D57" s="43">
        <v>50.1002</v>
      </c>
      <c r="E57" s="43">
        <v>48.698</v>
      </c>
      <c r="F57" s="43">
        <v>47.0851</v>
      </c>
      <c r="G57" s="43">
        <v>51.311</v>
      </c>
      <c r="H57" s="43">
        <v>62.3454</v>
      </c>
      <c r="I57" s="43">
        <v>52.2661</v>
      </c>
      <c r="J57" s="43">
        <v>52.9474</v>
      </c>
      <c r="K57" s="43">
        <v>51.3549</v>
      </c>
      <c r="L57" s="43">
        <v>61.5743</v>
      </c>
      <c r="M57" s="55">
        <v>52.0781</v>
      </c>
      <c r="N57" s="61">
        <f>IF(SUM('Total Number of Participants'!B57:M57)&gt;0,'Food Costs'!N57/SUM('Total Number of Participants'!B57:M57)," ")</f>
        <v>52.474137931034484</v>
      </c>
      <c r="O57" s="48"/>
    </row>
    <row r="58" spans="1:15" ht="12" customHeight="1">
      <c r="A58" s="10" t="str">
        <f>'Pregnant Women Participating'!A58</f>
        <v>Cherokee Nation, OK</v>
      </c>
      <c r="B58" s="42">
        <v>42.5461</v>
      </c>
      <c r="C58" s="43">
        <v>39.4868</v>
      </c>
      <c r="D58" s="43">
        <v>44.2722</v>
      </c>
      <c r="E58" s="43">
        <v>44.8918</v>
      </c>
      <c r="F58" s="43">
        <v>30.6017</v>
      </c>
      <c r="G58" s="43">
        <v>46.5059</v>
      </c>
      <c r="H58" s="43">
        <v>42.9563</v>
      </c>
      <c r="I58" s="43">
        <v>44.5385</v>
      </c>
      <c r="J58" s="43">
        <v>45.9326</v>
      </c>
      <c r="K58" s="43">
        <v>61.1594</v>
      </c>
      <c r="L58" s="43">
        <v>62.7345</v>
      </c>
      <c r="M58" s="55">
        <v>66.9613</v>
      </c>
      <c r="N58" s="61">
        <f>IF(SUM('Total Number of Participants'!B58:M58)&gt;0,'Food Costs'!N58/SUM('Total Number of Participants'!B58:M58)," ")</f>
        <v>48.03531931736165</v>
      </c>
      <c r="O58" s="48"/>
    </row>
    <row r="59" spans="1:15" ht="12" customHeight="1">
      <c r="A59" s="10" t="str">
        <f>'Pregnant Women Participating'!A59</f>
        <v>Chickasaw Nation, OK</v>
      </c>
      <c r="B59" s="42">
        <v>34.0783</v>
      </c>
      <c r="C59" s="43">
        <v>29.9841</v>
      </c>
      <c r="D59" s="43">
        <v>30.3664</v>
      </c>
      <c r="E59" s="43">
        <v>29.4109</v>
      </c>
      <c r="F59" s="43">
        <v>31.417</v>
      </c>
      <c r="G59" s="43">
        <v>32.6426</v>
      </c>
      <c r="H59" s="43">
        <v>33.0787</v>
      </c>
      <c r="I59" s="43">
        <v>34.078</v>
      </c>
      <c r="J59" s="43">
        <v>34.6879</v>
      </c>
      <c r="K59" s="43">
        <v>39.3514</v>
      </c>
      <c r="L59" s="43">
        <v>47.6017</v>
      </c>
      <c r="M59" s="55">
        <v>47.2072</v>
      </c>
      <c r="N59" s="61">
        <f>IF(SUM('Total Number of Participants'!B59:M59)&gt;0,'Food Costs'!N59/SUM('Total Number of Participants'!B59:M59)," ")</f>
        <v>35.54963443632081</v>
      </c>
      <c r="O59" s="48"/>
    </row>
    <row r="60" spans="1:15" ht="12" customHeight="1">
      <c r="A60" s="10" t="str">
        <f>'Pregnant Women Participating'!A60</f>
        <v>Choctaw Nation, OK</v>
      </c>
      <c r="B60" s="42">
        <v>36.9457</v>
      </c>
      <c r="C60" s="43">
        <v>36.3544</v>
      </c>
      <c r="D60" s="43">
        <v>37.4673</v>
      </c>
      <c r="E60" s="43">
        <v>35.3901</v>
      </c>
      <c r="F60" s="43">
        <v>32.2088</v>
      </c>
      <c r="G60" s="43">
        <v>39.2424</v>
      </c>
      <c r="H60" s="43">
        <v>38.8533</v>
      </c>
      <c r="I60" s="43">
        <v>38.6917</v>
      </c>
      <c r="J60" s="43">
        <v>39.3076</v>
      </c>
      <c r="K60" s="43">
        <v>43.6858</v>
      </c>
      <c r="L60" s="43">
        <v>59.6951</v>
      </c>
      <c r="M60" s="55">
        <v>58.8756</v>
      </c>
      <c r="N60" s="61">
        <f>IF(SUM('Total Number of Participants'!B60:M60)&gt;0,'Food Costs'!N60/SUM('Total Number of Participants'!B60:M60)," ")</f>
        <v>41.52279349743118</v>
      </c>
      <c r="O60" s="48"/>
    </row>
    <row r="61" spans="1:15" ht="12" customHeight="1">
      <c r="A61" s="10" t="str">
        <f>'Pregnant Women Participating'!A61</f>
        <v>Citizen Potawatomi Nation, OK</v>
      </c>
      <c r="B61" s="42">
        <v>39.8689</v>
      </c>
      <c r="C61" s="43">
        <v>38.5212</v>
      </c>
      <c r="D61" s="43">
        <v>39.6949</v>
      </c>
      <c r="E61" s="43">
        <v>38.3368</v>
      </c>
      <c r="F61" s="43">
        <v>41.9012</v>
      </c>
      <c r="G61" s="43">
        <v>42.1233</v>
      </c>
      <c r="H61" s="43">
        <v>40.7507</v>
      </c>
      <c r="I61" s="43">
        <v>41.8467</v>
      </c>
      <c r="J61" s="43">
        <v>41.2726</v>
      </c>
      <c r="K61" s="43">
        <v>52.1439</v>
      </c>
      <c r="L61" s="43">
        <v>59.3271</v>
      </c>
      <c r="M61" s="55">
        <v>57.1803</v>
      </c>
      <c r="N61" s="61">
        <f>IF(SUM('Total Number of Participants'!B61:M61)&gt;0,'Food Costs'!N61/SUM('Total Number of Participants'!B61:M61)," ")</f>
        <v>44.39248030910982</v>
      </c>
      <c r="O61" s="48"/>
    </row>
    <row r="62" spans="1:15" ht="12" customHeight="1">
      <c r="A62" s="10" t="str">
        <f>'Pregnant Women Participating'!A62</f>
        <v>Inter-Tribal Council, OK</v>
      </c>
      <c r="B62" s="42">
        <v>50.1687</v>
      </c>
      <c r="C62" s="43">
        <v>47.7553</v>
      </c>
      <c r="D62" s="43">
        <v>49.1095</v>
      </c>
      <c r="E62" s="43">
        <v>51.5514</v>
      </c>
      <c r="F62" s="43">
        <v>47.4469</v>
      </c>
      <c r="G62" s="43">
        <v>50.8738</v>
      </c>
      <c r="H62" s="43">
        <v>50.7409</v>
      </c>
      <c r="I62" s="43">
        <v>51.3687</v>
      </c>
      <c r="J62" s="43">
        <v>51.5662</v>
      </c>
      <c r="K62" s="43">
        <v>55.1705</v>
      </c>
      <c r="L62" s="43">
        <v>58.0265</v>
      </c>
      <c r="M62" s="55">
        <v>57.0156</v>
      </c>
      <c r="N62" s="61">
        <f>IF(SUM('Total Number of Participants'!B62:M62)&gt;0,'Food Costs'!N62/SUM('Total Number of Participants'!B62:M62)," ")</f>
        <v>51.83050351288056</v>
      </c>
      <c r="O62" s="48"/>
    </row>
    <row r="63" spans="1:15" ht="12" customHeight="1">
      <c r="A63" s="10" t="str">
        <f>'Pregnant Women Participating'!A63</f>
        <v>Muscogee Creek Nation, OK</v>
      </c>
      <c r="B63" s="42">
        <v>37.6109</v>
      </c>
      <c r="C63" s="43">
        <v>38.0575</v>
      </c>
      <c r="D63" s="43">
        <v>40.4978</v>
      </c>
      <c r="E63" s="43">
        <v>39.211</v>
      </c>
      <c r="F63" s="43">
        <v>37.8371</v>
      </c>
      <c r="G63" s="43">
        <v>43.3768</v>
      </c>
      <c r="H63" s="43">
        <v>42.3451</v>
      </c>
      <c r="I63" s="43">
        <v>43.5005</v>
      </c>
      <c r="J63" s="43">
        <v>43.4156</v>
      </c>
      <c r="K63" s="43">
        <v>45.9368</v>
      </c>
      <c r="L63" s="43">
        <v>62.0197</v>
      </c>
      <c r="M63" s="55">
        <v>55.717</v>
      </c>
      <c r="N63" s="61">
        <f>IF(SUM('Total Number of Participants'!B63:M63)&gt;0,'Food Costs'!N63/SUM('Total Number of Participants'!B63:M63)," ")</f>
        <v>44.27841604249351</v>
      </c>
      <c r="O63" s="48"/>
    </row>
    <row r="64" spans="1:15" ht="12" customHeight="1">
      <c r="A64" s="10" t="str">
        <f>'Pregnant Women Participating'!A64</f>
        <v>Osage Tribal Council, OK</v>
      </c>
      <c r="B64" s="42">
        <v>26.898</v>
      </c>
      <c r="C64" s="43">
        <v>58.682</v>
      </c>
      <c r="D64" s="43">
        <v>45.083</v>
      </c>
      <c r="E64" s="43">
        <v>47.4819</v>
      </c>
      <c r="F64" s="43">
        <v>62.7229</v>
      </c>
      <c r="G64" s="43">
        <v>42.2539</v>
      </c>
      <c r="H64" s="43">
        <v>48.7974</v>
      </c>
      <c r="I64" s="43">
        <v>60.224</v>
      </c>
      <c r="J64" s="43">
        <v>40.2697</v>
      </c>
      <c r="K64" s="43">
        <v>67.3575</v>
      </c>
      <c r="L64" s="43">
        <v>75.8178</v>
      </c>
      <c r="M64" s="55">
        <v>44.1842</v>
      </c>
      <c r="N64" s="61">
        <f>IF(SUM('Total Number of Participants'!B64:M64)&gt;0,'Food Costs'!N64/SUM('Total Number of Participants'!B64:M64)," ")</f>
        <v>51.838113902250726</v>
      </c>
      <c r="O64" s="48"/>
    </row>
    <row r="65" spans="1:15" ht="12" customHeight="1">
      <c r="A65" s="10" t="str">
        <f>'Pregnant Women Participating'!A65</f>
        <v>Otoe-Missouria Tribe, OK</v>
      </c>
      <c r="B65" s="42">
        <v>38.0575</v>
      </c>
      <c r="C65" s="43">
        <v>38.2514</v>
      </c>
      <c r="D65" s="43">
        <v>39.2926</v>
      </c>
      <c r="E65" s="43">
        <v>38.4879</v>
      </c>
      <c r="F65" s="43">
        <v>39.4025</v>
      </c>
      <c r="G65" s="43">
        <v>41.8337</v>
      </c>
      <c r="H65" s="43">
        <v>42.3568</v>
      </c>
      <c r="I65" s="43">
        <v>42.7809</v>
      </c>
      <c r="J65" s="43">
        <v>38.157</v>
      </c>
      <c r="K65" s="43">
        <v>31.9771</v>
      </c>
      <c r="L65" s="43">
        <v>34.3738</v>
      </c>
      <c r="M65" s="55">
        <v>41.1765</v>
      </c>
      <c r="N65" s="61">
        <f>IF(SUM('Total Number of Participants'!B65:M65)&gt;0,'Food Costs'!N65/SUM('Total Number of Participants'!B65:M65)," ")</f>
        <v>38.78087324861519</v>
      </c>
      <c r="O65" s="48"/>
    </row>
    <row r="66" spans="1:15" ht="12" customHeight="1">
      <c r="A66" s="10" t="str">
        <f>'Pregnant Women Participating'!A66</f>
        <v>Wichita, Caddo &amp; Delaware (WCD), OK</v>
      </c>
      <c r="B66" s="42">
        <v>34.4355</v>
      </c>
      <c r="C66" s="43">
        <v>33.4021</v>
      </c>
      <c r="D66" s="43">
        <v>35.0985</v>
      </c>
      <c r="E66" s="43">
        <v>33.4834</v>
      </c>
      <c r="F66" s="43">
        <v>31.6679</v>
      </c>
      <c r="G66" s="43">
        <v>36.771</v>
      </c>
      <c r="H66" s="43">
        <v>36.4691</v>
      </c>
      <c r="I66" s="43">
        <v>37.8737</v>
      </c>
      <c r="J66" s="43">
        <v>38.5797</v>
      </c>
      <c r="K66" s="43">
        <v>41.619</v>
      </c>
      <c r="L66" s="43">
        <v>54.4713</v>
      </c>
      <c r="M66" s="55">
        <v>52.5598</v>
      </c>
      <c r="N66" s="61">
        <f>IF(SUM('Total Number of Participants'!B66:M66)&gt;0,'Food Costs'!N66/SUM('Total Number of Participants'!B66:M66)," ")</f>
        <v>39.1679449023199</v>
      </c>
      <c r="O66" s="48"/>
    </row>
    <row r="67" spans="1:15" s="23" customFormat="1" ht="24.75" customHeight="1">
      <c r="A67" s="19" t="str">
        <f>'Pregnant Women Participating'!A67</f>
        <v>Southwest Region</v>
      </c>
      <c r="B67" s="44">
        <v>31.8613</v>
      </c>
      <c r="C67" s="45">
        <v>32.3066</v>
      </c>
      <c r="D67" s="45">
        <v>28.6213</v>
      </c>
      <c r="E67" s="45">
        <v>31.6393</v>
      </c>
      <c r="F67" s="45">
        <v>30.4711</v>
      </c>
      <c r="G67" s="45">
        <v>32.6018</v>
      </c>
      <c r="H67" s="45">
        <v>32.7455</v>
      </c>
      <c r="I67" s="45">
        <v>33.4268</v>
      </c>
      <c r="J67" s="45">
        <v>33.941</v>
      </c>
      <c r="K67" s="45">
        <v>34.8235</v>
      </c>
      <c r="L67" s="45">
        <v>50.5195</v>
      </c>
      <c r="M67" s="54">
        <v>53.5934</v>
      </c>
      <c r="N67" s="62">
        <f>IF(SUM('Total Number of Participants'!B67:M67)&gt;0,'Food Costs'!N67/SUM('Total Number of Participants'!B67:M67)," ")</f>
        <v>35.58216991579891</v>
      </c>
      <c r="O67" s="48"/>
    </row>
    <row r="68" spans="1:15" ht="12" customHeight="1">
      <c r="A68" s="10" t="str">
        <f>'Pregnant Women Participating'!A68</f>
        <v>Colorado</v>
      </c>
      <c r="B68" s="42">
        <v>36.4289</v>
      </c>
      <c r="C68" s="43">
        <v>36.9675</v>
      </c>
      <c r="D68" s="43">
        <v>37.1042</v>
      </c>
      <c r="E68" s="43">
        <v>37.3113</v>
      </c>
      <c r="F68" s="43">
        <v>37.1744</v>
      </c>
      <c r="G68" s="43">
        <v>37.401</v>
      </c>
      <c r="H68" s="43">
        <v>36.5803</v>
      </c>
      <c r="I68" s="43">
        <v>38.9256</v>
      </c>
      <c r="J68" s="43">
        <v>38.8835</v>
      </c>
      <c r="K68" s="43">
        <v>40.3888</v>
      </c>
      <c r="L68" s="43">
        <v>49.8585</v>
      </c>
      <c r="M68" s="55">
        <v>51.359</v>
      </c>
      <c r="N68" s="61">
        <f>IF(SUM('Total Number of Participants'!B68:M68)&gt;0,'Food Costs'!N68/SUM('Total Number of Participants'!B68:M68)," ")</f>
        <v>39.86345709637771</v>
      </c>
      <c r="O68" s="48"/>
    </row>
    <row r="69" spans="1:15" ht="12" customHeight="1">
      <c r="A69" s="10" t="str">
        <f>'Pregnant Women Participating'!A69</f>
        <v>Iowa</v>
      </c>
      <c r="B69" s="42">
        <v>35.8651</v>
      </c>
      <c r="C69" s="43">
        <v>37.5234</v>
      </c>
      <c r="D69" s="43">
        <v>35.7014</v>
      </c>
      <c r="E69" s="43">
        <v>36.8556</v>
      </c>
      <c r="F69" s="43">
        <v>35.7325</v>
      </c>
      <c r="G69" s="43">
        <v>36.1462</v>
      </c>
      <c r="H69" s="43">
        <v>39.0257</v>
      </c>
      <c r="I69" s="43">
        <v>38.2006</v>
      </c>
      <c r="J69" s="43">
        <v>38.8955</v>
      </c>
      <c r="K69" s="43">
        <v>45.2132</v>
      </c>
      <c r="L69" s="43">
        <v>56.2193</v>
      </c>
      <c r="M69" s="55">
        <v>56.7141</v>
      </c>
      <c r="N69" s="61">
        <f>IF(SUM('Total Number of Participants'!B69:M69)&gt;0,'Food Costs'!N69/SUM('Total Number of Participants'!B69:M69)," ")</f>
        <v>41.01921226539783</v>
      </c>
      <c r="O69" s="48"/>
    </row>
    <row r="70" spans="1:15" ht="12" customHeight="1">
      <c r="A70" s="10" t="str">
        <f>'Pregnant Women Participating'!A70</f>
        <v>Kansas</v>
      </c>
      <c r="B70" s="42">
        <v>35.0755</v>
      </c>
      <c r="C70" s="43">
        <v>35.6812</v>
      </c>
      <c r="D70" s="43">
        <v>36.5205</v>
      </c>
      <c r="E70" s="43">
        <v>36.3555</v>
      </c>
      <c r="F70" s="43">
        <v>36.3035</v>
      </c>
      <c r="G70" s="43">
        <v>37.2681</v>
      </c>
      <c r="H70" s="43">
        <v>38.1704</v>
      </c>
      <c r="I70" s="43">
        <v>38.9316</v>
      </c>
      <c r="J70" s="43">
        <v>39.0591</v>
      </c>
      <c r="K70" s="43">
        <v>44.4951</v>
      </c>
      <c r="L70" s="43">
        <v>56.0438</v>
      </c>
      <c r="M70" s="55">
        <v>56.5542</v>
      </c>
      <c r="N70" s="61">
        <f>IF(SUM('Total Number of Participants'!B70:M70)&gt;0,'Food Costs'!N70/SUM('Total Number of Participants'!B70:M70)," ")</f>
        <v>40.938265476842076</v>
      </c>
      <c r="O70" s="48"/>
    </row>
    <row r="71" spans="1:15" ht="12" customHeight="1">
      <c r="A71" s="10" t="str">
        <f>'Pregnant Women Participating'!A71</f>
        <v>Missouri</v>
      </c>
      <c r="B71" s="42">
        <v>34.3313</v>
      </c>
      <c r="C71" s="43">
        <v>35.2335</v>
      </c>
      <c r="D71" s="43">
        <v>37.4686</v>
      </c>
      <c r="E71" s="43">
        <v>33.8224</v>
      </c>
      <c r="F71" s="43">
        <v>31.8093</v>
      </c>
      <c r="G71" s="43">
        <v>36.1738</v>
      </c>
      <c r="H71" s="43">
        <v>35.2821</v>
      </c>
      <c r="I71" s="43">
        <v>35.8257</v>
      </c>
      <c r="J71" s="43">
        <v>39.001</v>
      </c>
      <c r="K71" s="43">
        <v>50.2874</v>
      </c>
      <c r="L71" s="43">
        <v>58.3329</v>
      </c>
      <c r="M71" s="55">
        <v>57.1924</v>
      </c>
      <c r="N71" s="61">
        <f>IF(SUM('Total Number of Participants'!B71:M71)&gt;0,'Food Costs'!N71/SUM('Total Number of Participants'!B71:M71)," ")</f>
        <v>40.54116074577965</v>
      </c>
      <c r="O71" s="48"/>
    </row>
    <row r="72" spans="1:15" ht="12" customHeight="1">
      <c r="A72" s="10" t="str">
        <f>'Pregnant Women Participating'!A72</f>
        <v>Montana</v>
      </c>
      <c r="B72" s="42">
        <v>37.0436</v>
      </c>
      <c r="C72" s="43">
        <v>37.6719</v>
      </c>
      <c r="D72" s="43">
        <v>38.3523</v>
      </c>
      <c r="E72" s="43">
        <v>39.6393</v>
      </c>
      <c r="F72" s="43">
        <v>37.7624</v>
      </c>
      <c r="G72" s="43">
        <v>38.6111</v>
      </c>
      <c r="H72" s="43">
        <v>40.5316</v>
      </c>
      <c r="I72" s="43">
        <v>41.6489</v>
      </c>
      <c r="J72" s="43">
        <v>40.5104</v>
      </c>
      <c r="K72" s="43">
        <v>42.0028</v>
      </c>
      <c r="L72" s="43">
        <v>57.0936</v>
      </c>
      <c r="M72" s="55">
        <v>68.6192</v>
      </c>
      <c r="N72" s="61">
        <f>IF(SUM('Total Number of Participants'!B72:M72)&gt;0,'Food Costs'!N72/SUM('Total Number of Participants'!B72:M72)," ")</f>
        <v>43.36183068555653</v>
      </c>
      <c r="O72" s="48"/>
    </row>
    <row r="73" spans="1:15" ht="12" customHeight="1">
      <c r="A73" s="10" t="str">
        <f>'Pregnant Women Participating'!A73</f>
        <v>Nebraska</v>
      </c>
      <c r="B73" s="42">
        <v>39.492</v>
      </c>
      <c r="C73" s="43">
        <v>40.3529</v>
      </c>
      <c r="D73" s="43">
        <v>40.0392</v>
      </c>
      <c r="E73" s="43">
        <v>40.0939</v>
      </c>
      <c r="F73" s="43">
        <v>40.1172</v>
      </c>
      <c r="G73" s="43">
        <v>40.8794</v>
      </c>
      <c r="H73" s="43">
        <v>42.1476</v>
      </c>
      <c r="I73" s="43">
        <v>42.2056</v>
      </c>
      <c r="J73" s="43">
        <v>42.734</v>
      </c>
      <c r="K73" s="43">
        <v>47.4395</v>
      </c>
      <c r="L73" s="43">
        <v>59.3452</v>
      </c>
      <c r="M73" s="55">
        <v>60.6382</v>
      </c>
      <c r="N73" s="61">
        <f>IF(SUM('Total Number of Participants'!B73:M73)&gt;0,'Food Costs'!N73/SUM('Total Number of Participants'!B73:M73)," ")</f>
        <v>44.683909307180656</v>
      </c>
      <c r="O73" s="48"/>
    </row>
    <row r="74" spans="1:15" ht="12" customHeight="1">
      <c r="A74" s="10" t="str">
        <f>'Pregnant Women Participating'!A74</f>
        <v>North Dakota</v>
      </c>
      <c r="B74" s="42">
        <v>39.873</v>
      </c>
      <c r="C74" s="43">
        <v>43.1907</v>
      </c>
      <c r="D74" s="43">
        <v>47.0941</v>
      </c>
      <c r="E74" s="43">
        <v>44.7987</v>
      </c>
      <c r="F74" s="43">
        <v>42.3519</v>
      </c>
      <c r="G74" s="43">
        <v>46.8649</v>
      </c>
      <c r="H74" s="43">
        <v>45.0976</v>
      </c>
      <c r="I74" s="43">
        <v>43.5476</v>
      </c>
      <c r="J74" s="43">
        <v>48.6018</v>
      </c>
      <c r="K74" s="43">
        <v>44.4699</v>
      </c>
      <c r="L74" s="43">
        <v>61.2295</v>
      </c>
      <c r="M74" s="55">
        <v>59.8574</v>
      </c>
      <c r="N74" s="61">
        <f>IF(SUM('Total Number of Participants'!B74:M74)&gt;0,'Food Costs'!N74/SUM('Total Number of Participants'!B74:M74)," ")</f>
        <v>47.26805057049113</v>
      </c>
      <c r="O74" s="48"/>
    </row>
    <row r="75" spans="1:15" ht="12" customHeight="1">
      <c r="A75" s="10" t="str">
        <f>'Pregnant Women Participating'!A75</f>
        <v>South Dakota</v>
      </c>
      <c r="B75" s="42">
        <v>40.1826</v>
      </c>
      <c r="C75" s="43">
        <v>44.2067</v>
      </c>
      <c r="D75" s="43">
        <v>43.7601</v>
      </c>
      <c r="E75" s="43">
        <v>43.0169</v>
      </c>
      <c r="F75" s="43">
        <v>38.3479</v>
      </c>
      <c r="G75" s="43">
        <v>48.2156</v>
      </c>
      <c r="H75" s="43">
        <v>41.7881</v>
      </c>
      <c r="I75" s="43">
        <v>44.4146</v>
      </c>
      <c r="J75" s="43">
        <v>46.3214</v>
      </c>
      <c r="K75" s="43">
        <v>44.2306</v>
      </c>
      <c r="L75" s="43">
        <v>64.7575</v>
      </c>
      <c r="M75" s="55">
        <v>59.964</v>
      </c>
      <c r="N75" s="61">
        <f>IF(SUM('Total Number of Participants'!B75:M75)&gt;0,'Food Costs'!N75/SUM('Total Number of Participants'!B75:M75)," ")</f>
        <v>46.62659939601955</v>
      </c>
      <c r="O75" s="48"/>
    </row>
    <row r="76" spans="1:15" ht="12" customHeight="1">
      <c r="A76" s="10" t="str">
        <f>'Pregnant Women Participating'!A76</f>
        <v>Utah</v>
      </c>
      <c r="B76" s="42">
        <v>27.9911</v>
      </c>
      <c r="C76" s="43">
        <v>34.515</v>
      </c>
      <c r="D76" s="43">
        <v>36.9162</v>
      </c>
      <c r="E76" s="43">
        <v>34.552</v>
      </c>
      <c r="F76" s="43">
        <v>33.2684</v>
      </c>
      <c r="G76" s="43">
        <v>38.7087</v>
      </c>
      <c r="H76" s="43">
        <v>35.4054</v>
      </c>
      <c r="I76" s="43">
        <v>35.456</v>
      </c>
      <c r="J76" s="43">
        <v>38.656</v>
      </c>
      <c r="K76" s="43">
        <v>35.5589</v>
      </c>
      <c r="L76" s="43">
        <v>49.1685</v>
      </c>
      <c r="M76" s="55">
        <v>48.7572</v>
      </c>
      <c r="N76" s="61">
        <f>IF(SUM('Total Number of Participants'!B76:M76)&gt;0,'Food Costs'!N76/SUM('Total Number of Participants'!B76:M76)," ")</f>
        <v>37.399591828353444</v>
      </c>
      <c r="O76" s="48"/>
    </row>
    <row r="77" spans="1:15" ht="12" customHeight="1">
      <c r="A77" s="10" t="str">
        <f>'Pregnant Women Participating'!A77</f>
        <v>Wyoming</v>
      </c>
      <c r="B77" s="42">
        <v>27.2974</v>
      </c>
      <c r="C77" s="43">
        <v>27.5107</v>
      </c>
      <c r="D77" s="43">
        <v>29.2907</v>
      </c>
      <c r="E77" s="43">
        <v>29.5759</v>
      </c>
      <c r="F77" s="43">
        <v>28.3444</v>
      </c>
      <c r="G77" s="43">
        <v>30.9158</v>
      </c>
      <c r="H77" s="43">
        <v>30.5902</v>
      </c>
      <c r="I77" s="43">
        <v>30.9955</v>
      </c>
      <c r="J77" s="43">
        <v>30.6279</v>
      </c>
      <c r="K77" s="43">
        <v>31.6311</v>
      </c>
      <c r="L77" s="43">
        <v>47.9924</v>
      </c>
      <c r="M77" s="55">
        <v>52.1512</v>
      </c>
      <c r="N77" s="61">
        <f>IF(SUM('Total Number of Participants'!B77:M77)&gt;0,'Food Costs'!N77/SUM('Total Number of Participants'!B77:M77)," ")</f>
        <v>33.046717086759344</v>
      </c>
      <c r="O77" s="48"/>
    </row>
    <row r="78" spans="1:15" ht="12" customHeight="1">
      <c r="A78" s="10" t="str">
        <f>'Pregnant Women Participating'!A78</f>
        <v>Ute Mountain Ute Tribe, CO</v>
      </c>
      <c r="B78" s="42">
        <v>38.0576</v>
      </c>
      <c r="C78" s="43">
        <v>37.605</v>
      </c>
      <c r="D78" s="43">
        <v>39.6545</v>
      </c>
      <c r="E78" s="43">
        <v>42.8011</v>
      </c>
      <c r="F78" s="43">
        <v>44.5326</v>
      </c>
      <c r="G78" s="43">
        <v>46.1622</v>
      </c>
      <c r="H78" s="43">
        <v>45.7358</v>
      </c>
      <c r="I78" s="43">
        <v>45.3264</v>
      </c>
      <c r="J78" s="43">
        <v>43.7136</v>
      </c>
      <c r="K78" s="43">
        <v>60.0606</v>
      </c>
      <c r="L78" s="43">
        <v>42.8267</v>
      </c>
      <c r="M78" s="55">
        <v>43.4158</v>
      </c>
      <c r="N78" s="61">
        <f>IF(SUM('Total Number of Participants'!B78:M78)&gt;0,'Food Costs'!N78/SUM('Total Number of Participants'!B78:M78)," ")</f>
        <v>44.167814113597245</v>
      </c>
      <c r="O78" s="48"/>
    </row>
    <row r="79" spans="1:15" ht="12" customHeight="1">
      <c r="A79" s="10" t="str">
        <f>'Pregnant Women Participating'!A79</f>
        <v>Omaha Sioux, NE</v>
      </c>
      <c r="B79" s="42">
        <v>64.7864</v>
      </c>
      <c r="C79" s="43">
        <v>64.45</v>
      </c>
      <c r="D79" s="43">
        <v>62.5623</v>
      </c>
      <c r="E79" s="43">
        <v>64.2025</v>
      </c>
      <c r="F79" s="43">
        <v>64.9415</v>
      </c>
      <c r="G79" s="43">
        <v>63.7309</v>
      </c>
      <c r="H79" s="43">
        <v>69.7672</v>
      </c>
      <c r="I79" s="43">
        <v>70.1854</v>
      </c>
      <c r="J79" s="43">
        <v>69.1323</v>
      </c>
      <c r="K79" s="43">
        <v>69.2904</v>
      </c>
      <c r="L79" s="43">
        <v>71.0108</v>
      </c>
      <c r="M79" s="55">
        <v>75.5478</v>
      </c>
      <c r="N79" s="61">
        <f>IF(SUM('Total Number of Participants'!B79:M79)&gt;0,'Food Costs'!N79/SUM('Total Number of Participants'!B79:M79)," ")</f>
        <v>67.58387484957882</v>
      </c>
      <c r="O79" s="48"/>
    </row>
    <row r="80" spans="1:15" ht="12" customHeight="1">
      <c r="A80" s="10" t="str">
        <f>'Pregnant Women Participating'!A80</f>
        <v>Santee Sioux, NE</v>
      </c>
      <c r="B80" s="42">
        <v>54.7833</v>
      </c>
      <c r="C80" s="43">
        <v>57.1429</v>
      </c>
      <c r="D80" s="43">
        <v>57.9914</v>
      </c>
      <c r="E80" s="43">
        <v>63.3333</v>
      </c>
      <c r="F80" s="43">
        <v>64.6702</v>
      </c>
      <c r="G80" s="43">
        <v>67.7857</v>
      </c>
      <c r="H80" s="43">
        <v>69.2613</v>
      </c>
      <c r="I80" s="43">
        <v>61.8716</v>
      </c>
      <c r="J80" s="43">
        <v>58.9381</v>
      </c>
      <c r="K80" s="43">
        <v>57.8083</v>
      </c>
      <c r="L80" s="43">
        <v>67.3925</v>
      </c>
      <c r="M80" s="55">
        <v>61.1651</v>
      </c>
      <c r="N80" s="61">
        <f>IF(SUM('Total Number of Participants'!B80:M80)&gt;0,'Food Costs'!N80/SUM('Total Number of Participants'!B80:M80)," ")</f>
        <v>61.63249810174639</v>
      </c>
      <c r="O80" s="48"/>
    </row>
    <row r="81" spans="1:15" ht="12" customHeight="1">
      <c r="A81" s="10" t="str">
        <f>'Pregnant Women Participating'!A81</f>
        <v>Winnebago Tribe, NE</v>
      </c>
      <c r="B81" s="42">
        <v>56.8233</v>
      </c>
      <c r="C81" s="43">
        <v>56.2736</v>
      </c>
      <c r="D81" s="43">
        <v>56.3611</v>
      </c>
      <c r="E81" s="43">
        <v>59.9948</v>
      </c>
      <c r="F81" s="43">
        <v>57.1765</v>
      </c>
      <c r="G81" s="43">
        <v>63.0739</v>
      </c>
      <c r="H81" s="43">
        <v>59.9444</v>
      </c>
      <c r="I81" s="43">
        <v>62.199</v>
      </c>
      <c r="J81" s="43">
        <v>59.2624</v>
      </c>
      <c r="K81" s="43">
        <v>59.0051</v>
      </c>
      <c r="L81" s="43">
        <v>59.3081</v>
      </c>
      <c r="M81" s="55">
        <v>62.4252</v>
      </c>
      <c r="N81" s="61">
        <f>IF(SUM('Total Number of Participants'!B81:M81)&gt;0,'Food Costs'!N81/SUM('Total Number of Participants'!B81:M81)," ")</f>
        <v>59.30160744500846</v>
      </c>
      <c r="O81" s="48"/>
    </row>
    <row r="82" spans="1:15" ht="12" customHeight="1">
      <c r="A82" s="10" t="str">
        <f>'Pregnant Women Participating'!A82</f>
        <v>Standing Rock Sioux Tribe, ND</v>
      </c>
      <c r="B82" s="42">
        <v>45.5725</v>
      </c>
      <c r="C82" s="43">
        <v>47.0285</v>
      </c>
      <c r="D82" s="43">
        <v>48.126</v>
      </c>
      <c r="E82" s="43">
        <v>49.8643</v>
      </c>
      <c r="F82" s="43">
        <v>49.1863</v>
      </c>
      <c r="G82" s="43">
        <v>52.5775</v>
      </c>
      <c r="H82" s="43">
        <v>53.4707</v>
      </c>
      <c r="I82" s="43">
        <v>53.7704</v>
      </c>
      <c r="J82" s="43">
        <v>58.2225</v>
      </c>
      <c r="K82" s="43">
        <v>45.2556</v>
      </c>
      <c r="L82" s="43">
        <v>54.0485</v>
      </c>
      <c r="M82" s="55">
        <v>55.9376</v>
      </c>
      <c r="N82" s="61">
        <f>IF(SUM('Total Number of Participants'!B82:M82)&gt;0,'Food Costs'!N82/SUM('Total Number of Participants'!B82:M82)," ")</f>
        <v>51.17022423458387</v>
      </c>
      <c r="O82" s="48"/>
    </row>
    <row r="83" spans="1:15" ht="12" customHeight="1">
      <c r="A83" s="10" t="str">
        <f>'Pregnant Women Participating'!A83</f>
        <v>Three Affiliated Tribes, ND</v>
      </c>
      <c r="B83" s="42">
        <v>68.1272</v>
      </c>
      <c r="C83" s="43">
        <v>68.1818</v>
      </c>
      <c r="D83" s="43">
        <v>66.5844</v>
      </c>
      <c r="E83" s="43">
        <v>70.4849</v>
      </c>
      <c r="F83" s="43">
        <v>66.9211</v>
      </c>
      <c r="G83" s="43">
        <v>72.7427</v>
      </c>
      <c r="H83" s="43">
        <v>72.6921</v>
      </c>
      <c r="I83" s="43">
        <v>72.5169</v>
      </c>
      <c r="J83" s="43">
        <v>71.7015</v>
      </c>
      <c r="K83" s="43">
        <v>67.3967</v>
      </c>
      <c r="L83" s="43">
        <v>72.1275</v>
      </c>
      <c r="M83" s="55">
        <v>72.8435</v>
      </c>
      <c r="N83" s="61">
        <f>IF(SUM('Total Number of Participants'!B83:M83)&gt;0,'Food Costs'!N83/SUM('Total Number of Participants'!B83:M83)," ")</f>
        <v>70.21347723085023</v>
      </c>
      <c r="O83" s="48"/>
    </row>
    <row r="84" spans="1:15" ht="12" customHeight="1">
      <c r="A84" s="10" t="str">
        <f>'Pregnant Women Participating'!A84</f>
        <v>Cheyenne River Sioux, SD</v>
      </c>
      <c r="B84" s="42">
        <v>58.3956</v>
      </c>
      <c r="C84" s="43">
        <v>55.1472</v>
      </c>
      <c r="D84" s="43">
        <v>54.8225</v>
      </c>
      <c r="E84" s="43">
        <v>54.5805</v>
      </c>
      <c r="F84" s="43">
        <v>54.0016</v>
      </c>
      <c r="G84" s="43">
        <v>55.7984</v>
      </c>
      <c r="H84" s="43">
        <v>54.9758</v>
      </c>
      <c r="I84" s="43">
        <v>56.5112</v>
      </c>
      <c r="J84" s="43">
        <v>56.9099</v>
      </c>
      <c r="K84" s="43">
        <v>57.5093</v>
      </c>
      <c r="L84" s="43">
        <v>64.2124</v>
      </c>
      <c r="M84" s="55">
        <v>63.8846</v>
      </c>
      <c r="N84" s="61">
        <f>IF(SUM('Total Number of Participants'!B84:M84)&gt;0,'Food Costs'!N84/SUM('Total Number of Participants'!B84:M84)," ")</f>
        <v>57.3439601494396</v>
      </c>
      <c r="O84" s="48"/>
    </row>
    <row r="85" spans="1:15" ht="12" customHeight="1">
      <c r="A85" s="10" t="str">
        <f>'Pregnant Women Participating'!A85</f>
        <v>Rosebud Sioux, SD</v>
      </c>
      <c r="B85" s="42">
        <v>48.918</v>
      </c>
      <c r="C85" s="43">
        <v>48.6837</v>
      </c>
      <c r="D85" s="43">
        <v>49.3682</v>
      </c>
      <c r="E85" s="43">
        <v>46.9326</v>
      </c>
      <c r="F85" s="43">
        <v>47.9761</v>
      </c>
      <c r="G85" s="43">
        <v>52.845</v>
      </c>
      <c r="H85" s="43">
        <v>51.4384</v>
      </c>
      <c r="I85" s="43">
        <v>51.6215</v>
      </c>
      <c r="J85" s="43">
        <v>51.8484</v>
      </c>
      <c r="K85" s="43">
        <v>60.4061</v>
      </c>
      <c r="L85" s="43">
        <v>63.4174</v>
      </c>
      <c r="M85" s="55">
        <v>66.5485</v>
      </c>
      <c r="N85" s="61">
        <f>IF(SUM('Total Number of Participants'!B85:M85)&gt;0,'Food Costs'!N85/SUM('Total Number of Participants'!B85:M85)," ")</f>
        <v>53.52479180012812</v>
      </c>
      <c r="O85" s="48"/>
    </row>
    <row r="86" spans="1:15" ht="12" customHeight="1">
      <c r="A86" s="10" t="str">
        <f>'Pregnant Women Participating'!A86</f>
        <v>Northern Arapahoe, WY</v>
      </c>
      <c r="B86" s="42">
        <v>85.844</v>
      </c>
      <c r="C86" s="43">
        <v>96.4816</v>
      </c>
      <c r="D86" s="43">
        <v>71.4775</v>
      </c>
      <c r="E86" s="43">
        <v>43.3381</v>
      </c>
      <c r="F86" s="43">
        <v>9.5867</v>
      </c>
      <c r="G86" s="43">
        <v>154.9217</v>
      </c>
      <c r="H86" s="43">
        <v>44.7959</v>
      </c>
      <c r="I86" s="43">
        <v>15.8707</v>
      </c>
      <c r="J86" s="43">
        <v>3.9145</v>
      </c>
      <c r="K86" s="43">
        <v>7.0959</v>
      </c>
      <c r="L86" s="43">
        <v>76.675</v>
      </c>
      <c r="M86" s="55">
        <v>170.3482</v>
      </c>
      <c r="N86" s="61">
        <f>IF(SUM('Total Number of Participants'!B86:M86)&gt;0,'Food Costs'!N86/SUM('Total Number of Participants'!B86:M86)," ")</f>
        <v>65.67578358953882</v>
      </c>
      <c r="O86" s="48"/>
    </row>
    <row r="87" spans="1:15" ht="12" customHeight="1">
      <c r="A87" s="10" t="str">
        <f>'Pregnant Women Participating'!A87</f>
        <v>Shoshone Tribe, WY</v>
      </c>
      <c r="B87" s="42">
        <v>63.8036</v>
      </c>
      <c r="C87" s="43">
        <v>57.8</v>
      </c>
      <c r="D87" s="43">
        <v>50.0874</v>
      </c>
      <c r="E87" s="43">
        <v>45.875</v>
      </c>
      <c r="F87" s="43">
        <v>49.5266</v>
      </c>
      <c r="G87" s="43">
        <v>57.1111</v>
      </c>
      <c r="H87" s="43">
        <v>52.4667</v>
      </c>
      <c r="I87" s="43">
        <v>50.0049</v>
      </c>
      <c r="J87" s="43">
        <v>61.2327</v>
      </c>
      <c r="K87" s="43">
        <v>66.7306</v>
      </c>
      <c r="L87" s="43">
        <v>72.8201</v>
      </c>
      <c r="M87" s="55">
        <v>105.0053</v>
      </c>
      <c r="N87" s="61">
        <f>IF(SUM('Total Number of Participants'!B87:M87)&gt;0,'Food Costs'!N87/SUM('Total Number of Participants'!B87:M87)," ")</f>
        <v>60.67620674925246</v>
      </c>
      <c r="O87" s="48"/>
    </row>
    <row r="88" spans="1:15" s="23" customFormat="1" ht="24.75" customHeight="1">
      <c r="A88" s="19" t="str">
        <f>'Pregnant Women Participating'!A88</f>
        <v>Mountain Plains</v>
      </c>
      <c r="B88" s="44">
        <v>35.0182</v>
      </c>
      <c r="C88" s="45">
        <v>36.7471</v>
      </c>
      <c r="D88" s="45">
        <v>37.6075</v>
      </c>
      <c r="E88" s="45">
        <v>36.5249</v>
      </c>
      <c r="F88" s="45">
        <v>35.3552</v>
      </c>
      <c r="G88" s="45">
        <v>38.0555</v>
      </c>
      <c r="H88" s="45">
        <v>37.5331</v>
      </c>
      <c r="I88" s="45">
        <v>38.2012</v>
      </c>
      <c r="J88" s="45">
        <v>39.6718</v>
      </c>
      <c r="K88" s="45">
        <v>44.1849</v>
      </c>
      <c r="L88" s="45">
        <v>55.3204</v>
      </c>
      <c r="M88" s="54">
        <v>55.8039</v>
      </c>
      <c r="N88" s="62">
        <f>IF(SUM('Total Number of Participants'!B88:M88)&gt;0,'Food Costs'!N88/SUM('Total Number of Participants'!B88:M88)," ")</f>
        <v>40.875356726677296</v>
      </c>
      <c r="O88" s="48"/>
    </row>
    <row r="89" spans="1:15" ht="12" customHeight="1">
      <c r="A89" s="11" t="str">
        <f>'Pregnant Women Participating'!A89</f>
        <v>Alaska</v>
      </c>
      <c r="B89" s="42">
        <v>48.4805</v>
      </c>
      <c r="C89" s="43">
        <v>45.3581</v>
      </c>
      <c r="D89" s="43">
        <v>42.4064</v>
      </c>
      <c r="E89" s="43">
        <v>54.948</v>
      </c>
      <c r="F89" s="43">
        <v>45.5836</v>
      </c>
      <c r="G89" s="43">
        <v>50.1977</v>
      </c>
      <c r="H89" s="43">
        <v>46.7271</v>
      </c>
      <c r="I89" s="43">
        <v>49.8575</v>
      </c>
      <c r="J89" s="43">
        <v>51.548</v>
      </c>
      <c r="K89" s="43">
        <v>52.7976</v>
      </c>
      <c r="L89" s="43">
        <v>67.4938</v>
      </c>
      <c r="M89" s="55">
        <v>62.7356</v>
      </c>
      <c r="N89" s="61">
        <f>IF(SUM('Total Number of Participants'!B89:M89)&gt;0,'Food Costs'!N89/SUM('Total Number of Participants'!B89:M89)," ")</f>
        <v>51.56036179362931</v>
      </c>
      <c r="O89" s="48"/>
    </row>
    <row r="90" spans="1:15" ht="12" customHeight="1">
      <c r="A90" s="11" t="str">
        <f>'Pregnant Women Participating'!A90</f>
        <v>American Samoa</v>
      </c>
      <c r="B90" s="42">
        <v>64.702</v>
      </c>
      <c r="C90" s="43">
        <v>65.1243</v>
      </c>
      <c r="D90" s="43">
        <v>65.5666</v>
      </c>
      <c r="E90" s="43">
        <v>65.7043</v>
      </c>
      <c r="F90" s="43">
        <v>65.9865</v>
      </c>
      <c r="G90" s="43">
        <v>65.8078</v>
      </c>
      <c r="H90" s="43">
        <v>65.9598</v>
      </c>
      <c r="I90" s="43">
        <v>65.9104</v>
      </c>
      <c r="J90" s="43">
        <v>65.4118</v>
      </c>
      <c r="K90" s="43">
        <v>68.3518</v>
      </c>
      <c r="L90" s="43">
        <v>56.4874</v>
      </c>
      <c r="M90" s="55">
        <v>46.2408</v>
      </c>
      <c r="N90" s="61">
        <f>IF(SUM('Total Number of Participants'!B90:M90)&gt;0,'Food Costs'!N90/SUM('Total Number of Participants'!B90:M90)," ")</f>
        <v>63.414971480490635</v>
      </c>
      <c r="O90" s="48"/>
    </row>
    <row r="91" spans="1:15" ht="12" customHeight="1">
      <c r="A91" s="11" t="str">
        <f>'Pregnant Women Participating'!A91</f>
        <v>Arizona</v>
      </c>
      <c r="B91" s="42">
        <v>37.4664</v>
      </c>
      <c r="C91" s="43">
        <v>37.1523</v>
      </c>
      <c r="D91" s="43">
        <v>37.7664</v>
      </c>
      <c r="E91" s="43">
        <v>37.9809</v>
      </c>
      <c r="F91" s="43">
        <v>38.022</v>
      </c>
      <c r="G91" s="43">
        <v>38.7872</v>
      </c>
      <c r="H91" s="43">
        <v>39.7925</v>
      </c>
      <c r="I91" s="43">
        <v>40.1953</v>
      </c>
      <c r="J91" s="43">
        <v>40.5886</v>
      </c>
      <c r="K91" s="43">
        <v>40.79</v>
      </c>
      <c r="L91" s="43">
        <v>57.6876</v>
      </c>
      <c r="M91" s="55">
        <v>58.6751</v>
      </c>
      <c r="N91" s="61">
        <f>IF(SUM('Total Number of Participants'!B91:M91)&gt;0,'Food Costs'!N91/SUM('Total Number of Participants'!B91:M91)," ")</f>
        <v>42.14188844303507</v>
      </c>
      <c r="O91" s="48"/>
    </row>
    <row r="92" spans="1:15" ht="12" customHeight="1">
      <c r="A92" s="11" t="str">
        <f>'Pregnant Women Participating'!A92</f>
        <v>California</v>
      </c>
      <c r="B92" s="42">
        <v>47.4171</v>
      </c>
      <c r="C92" s="43">
        <v>47.9175</v>
      </c>
      <c r="D92" s="43">
        <v>47.972</v>
      </c>
      <c r="E92" s="43">
        <v>48.16</v>
      </c>
      <c r="F92" s="43">
        <v>48.5302</v>
      </c>
      <c r="G92" s="43">
        <v>49.0498</v>
      </c>
      <c r="H92" s="43">
        <v>50.2202</v>
      </c>
      <c r="I92" s="43">
        <v>50.5137</v>
      </c>
      <c r="J92" s="43">
        <v>52.5873</v>
      </c>
      <c r="K92" s="43">
        <v>55.2626</v>
      </c>
      <c r="L92" s="43">
        <v>65.8167</v>
      </c>
      <c r="M92" s="55">
        <v>63.6452</v>
      </c>
      <c r="N92" s="61">
        <f>IF(SUM('Total Number of Participants'!B92:M92)&gt;0,'Food Costs'!N92/SUM('Total Number of Participants'!B92:M92)," ")</f>
        <v>52.312191395248476</v>
      </c>
      <c r="O92" s="48"/>
    </row>
    <row r="93" spans="1:15" ht="12" customHeight="1">
      <c r="A93" s="11" t="str">
        <f>'Pregnant Women Participating'!A93</f>
        <v>Guam</v>
      </c>
      <c r="B93" s="42">
        <v>62.1545</v>
      </c>
      <c r="C93" s="43">
        <v>61.9821</v>
      </c>
      <c r="D93" s="43">
        <v>63.1795</v>
      </c>
      <c r="E93" s="43">
        <v>64.5409</v>
      </c>
      <c r="F93" s="43">
        <v>64.6104</v>
      </c>
      <c r="G93" s="43">
        <v>64.7243</v>
      </c>
      <c r="H93" s="43">
        <v>65.4656</v>
      </c>
      <c r="I93" s="43">
        <v>65.5809</v>
      </c>
      <c r="J93" s="43">
        <v>65.8156</v>
      </c>
      <c r="K93" s="43">
        <v>71.1286</v>
      </c>
      <c r="L93" s="43">
        <v>81.7491</v>
      </c>
      <c r="M93" s="55">
        <v>82.9254</v>
      </c>
      <c r="N93" s="61">
        <f>IF(SUM('Total Number of Participants'!B93:M93)&gt;0,'Food Costs'!N93/SUM('Total Number of Participants'!B93:M93)," ")</f>
        <v>67.92534512799892</v>
      </c>
      <c r="O93" s="48"/>
    </row>
    <row r="94" spans="1:15" ht="12" customHeight="1">
      <c r="A94" s="11" t="str">
        <f>'Pregnant Women Participating'!A94</f>
        <v>Hawaii</v>
      </c>
      <c r="B94" s="42">
        <v>49.6258</v>
      </c>
      <c r="C94" s="43">
        <v>49.0085</v>
      </c>
      <c r="D94" s="43">
        <v>50.1432</v>
      </c>
      <c r="E94" s="43">
        <v>49.816</v>
      </c>
      <c r="F94" s="43">
        <v>49.8381</v>
      </c>
      <c r="G94" s="43">
        <v>49.7363</v>
      </c>
      <c r="H94" s="43">
        <v>51.8209</v>
      </c>
      <c r="I94" s="43">
        <v>51.5193</v>
      </c>
      <c r="J94" s="43">
        <v>52.3538</v>
      </c>
      <c r="K94" s="43">
        <v>55.8272</v>
      </c>
      <c r="L94" s="43">
        <v>68.1183</v>
      </c>
      <c r="M94" s="55">
        <v>69.1556</v>
      </c>
      <c r="N94" s="61">
        <f>IF(SUM('Total Number of Participants'!B94:M94)&gt;0,'Food Costs'!N94/SUM('Total Number of Participants'!B94:M94)," ")</f>
        <v>53.96352653883043</v>
      </c>
      <c r="O94" s="48"/>
    </row>
    <row r="95" spans="1:15" ht="12" customHeight="1">
      <c r="A95" s="11" t="str">
        <f>'Pregnant Women Participating'!A95</f>
        <v>Idaho</v>
      </c>
      <c r="B95" s="42">
        <v>33.9698</v>
      </c>
      <c r="C95" s="43">
        <v>33.9151</v>
      </c>
      <c r="D95" s="43">
        <v>34.3807</v>
      </c>
      <c r="E95" s="43">
        <v>34.5873</v>
      </c>
      <c r="F95" s="43">
        <v>34.1322</v>
      </c>
      <c r="G95" s="43">
        <v>35.7033</v>
      </c>
      <c r="H95" s="43">
        <v>36.1047</v>
      </c>
      <c r="I95" s="43">
        <v>36.355</v>
      </c>
      <c r="J95" s="43">
        <v>36.0902</v>
      </c>
      <c r="K95" s="43">
        <v>39.6692</v>
      </c>
      <c r="L95" s="43">
        <v>50.1321</v>
      </c>
      <c r="M95" s="55">
        <v>52.19</v>
      </c>
      <c r="N95" s="61">
        <f>IF(SUM('Total Number of Participants'!B95:M95)&gt;0,'Food Costs'!N95/SUM('Total Number of Participants'!B95:M95)," ")</f>
        <v>38.06763781614418</v>
      </c>
      <c r="O95" s="48"/>
    </row>
    <row r="96" spans="1:15" ht="12" customHeight="1">
      <c r="A96" s="11" t="str">
        <f>'Pregnant Women Participating'!A96</f>
        <v>Nevada</v>
      </c>
      <c r="B96" s="42">
        <v>34.5282</v>
      </c>
      <c r="C96" s="43">
        <v>34.4819</v>
      </c>
      <c r="D96" s="43">
        <v>35.9122</v>
      </c>
      <c r="E96" s="43">
        <v>35.56</v>
      </c>
      <c r="F96" s="43">
        <v>34.9687</v>
      </c>
      <c r="G96" s="43">
        <v>36.0625</v>
      </c>
      <c r="H96" s="43">
        <v>36.6006</v>
      </c>
      <c r="I96" s="43">
        <v>37.2013</v>
      </c>
      <c r="J96" s="43">
        <v>36.9819</v>
      </c>
      <c r="K96" s="43">
        <v>41.7726</v>
      </c>
      <c r="L96" s="43">
        <v>54.6342</v>
      </c>
      <c r="M96" s="55">
        <v>55.365</v>
      </c>
      <c r="N96" s="61">
        <f>IF(SUM('Total Number of Participants'!B96:M96)&gt;0,'Food Costs'!N96/SUM('Total Number of Participants'!B96:M96)," ")</f>
        <v>39.57014840298383</v>
      </c>
      <c r="O96" s="48"/>
    </row>
    <row r="97" spans="1:15" ht="12" customHeight="1">
      <c r="A97" s="11" t="str">
        <f>'Pregnant Women Participating'!A97</f>
        <v>Oregon</v>
      </c>
      <c r="B97" s="42">
        <v>35.715</v>
      </c>
      <c r="C97" s="43">
        <v>36.4392</v>
      </c>
      <c r="D97" s="43">
        <v>36.5114</v>
      </c>
      <c r="E97" s="43">
        <v>37.6541</v>
      </c>
      <c r="F97" s="43">
        <v>37.0306</v>
      </c>
      <c r="G97" s="43">
        <v>38.8758</v>
      </c>
      <c r="H97" s="43">
        <v>37.4904</v>
      </c>
      <c r="I97" s="43">
        <v>39.479</v>
      </c>
      <c r="J97" s="43">
        <v>39.6055</v>
      </c>
      <c r="K97" s="43">
        <v>39.9948</v>
      </c>
      <c r="L97" s="43">
        <v>51.3857</v>
      </c>
      <c r="M97" s="55">
        <v>52.4453</v>
      </c>
      <c r="N97" s="61">
        <f>IF(SUM('Total Number of Participants'!B97:M97)&gt;0,'Food Costs'!N97/SUM('Total Number of Participants'!B97:M97)," ")</f>
        <v>40.25176197744938</v>
      </c>
      <c r="O97" s="48"/>
    </row>
    <row r="98" spans="1:15" ht="12" customHeight="1">
      <c r="A98" s="11" t="str">
        <f>'Pregnant Women Participating'!A98</f>
        <v>Washington</v>
      </c>
      <c r="B98" s="42">
        <v>38.4142</v>
      </c>
      <c r="C98" s="43">
        <v>38.5285</v>
      </c>
      <c r="D98" s="43">
        <v>38.9325</v>
      </c>
      <c r="E98" s="43">
        <v>39.2962</v>
      </c>
      <c r="F98" s="43">
        <v>39.2246</v>
      </c>
      <c r="G98" s="43">
        <v>40.0406</v>
      </c>
      <c r="H98" s="43">
        <v>40.4844</v>
      </c>
      <c r="I98" s="43">
        <v>41.2915</v>
      </c>
      <c r="J98" s="43">
        <v>41.0846</v>
      </c>
      <c r="K98" s="43">
        <v>45.7694</v>
      </c>
      <c r="L98" s="43">
        <v>54.1592</v>
      </c>
      <c r="M98" s="55">
        <v>54.6585</v>
      </c>
      <c r="N98" s="61">
        <f>IF(SUM('Total Number of Participants'!B98:M98)&gt;0,'Food Costs'!N98/SUM('Total Number of Participants'!B98:M98)," ")</f>
        <v>42.70869958836339</v>
      </c>
      <c r="O98" s="48"/>
    </row>
    <row r="99" spans="1:15" ht="12" customHeight="1">
      <c r="A99" s="11" t="str">
        <f>'Pregnant Women Participating'!A99</f>
        <v>Northern Marianas</v>
      </c>
      <c r="B99" s="42">
        <v>63.5591</v>
      </c>
      <c r="C99" s="43">
        <v>66.2889</v>
      </c>
      <c r="D99" s="43">
        <v>67.5039</v>
      </c>
      <c r="E99" s="43">
        <v>68.287</v>
      </c>
      <c r="F99" s="43">
        <v>69.0106</v>
      </c>
      <c r="G99" s="43">
        <v>64.8503</v>
      </c>
      <c r="H99" s="43">
        <v>64.8748</v>
      </c>
      <c r="I99" s="43">
        <v>65.1364</v>
      </c>
      <c r="J99" s="43">
        <v>66.1569</v>
      </c>
      <c r="K99" s="43">
        <v>69.4784</v>
      </c>
      <c r="L99" s="43">
        <v>78.7645</v>
      </c>
      <c r="M99" s="55">
        <v>78.3206</v>
      </c>
      <c r="N99" s="61">
        <f>IF(SUM('Total Number of Participants'!B99:M99)&gt;0,'Food Costs'!N99/SUM('Total Number of Participants'!B99:M99)," ")</f>
        <v>68.50325353190897</v>
      </c>
      <c r="O99" s="48"/>
    </row>
    <row r="100" spans="1:15" ht="12" customHeight="1">
      <c r="A100" s="11" t="str">
        <f>'Pregnant Women Participating'!A100</f>
        <v>Inter-Tribal Council, AZ</v>
      </c>
      <c r="B100" s="42">
        <v>34.3322</v>
      </c>
      <c r="C100" s="43">
        <v>34.3294</v>
      </c>
      <c r="D100" s="43">
        <v>35.2896</v>
      </c>
      <c r="E100" s="43">
        <v>35.1485</v>
      </c>
      <c r="F100" s="43">
        <v>33.207</v>
      </c>
      <c r="G100" s="43">
        <v>35.4641</v>
      </c>
      <c r="H100" s="43">
        <v>36.7611</v>
      </c>
      <c r="I100" s="43">
        <v>37.8778</v>
      </c>
      <c r="J100" s="43">
        <v>38.0628</v>
      </c>
      <c r="K100" s="43">
        <v>41.7777</v>
      </c>
      <c r="L100" s="43">
        <v>53.4684</v>
      </c>
      <c r="M100" s="55">
        <v>56.766</v>
      </c>
      <c r="N100" s="61">
        <f>IF(SUM('Total Number of Participants'!B100:M100)&gt;0,'Food Costs'!N100/SUM('Total Number of Participants'!B100:M100)," ")</f>
        <v>39.40869025931238</v>
      </c>
      <c r="O100" s="48"/>
    </row>
    <row r="101" spans="1:15" ht="12" customHeight="1">
      <c r="A101" s="11" t="str">
        <f>'Pregnant Women Participating'!A101</f>
        <v>Navajo Nation, AZ</v>
      </c>
      <c r="B101" s="42">
        <v>39.9036</v>
      </c>
      <c r="C101" s="43">
        <v>39.1287</v>
      </c>
      <c r="D101" s="43">
        <v>41.8653</v>
      </c>
      <c r="E101" s="43">
        <v>41.1981</v>
      </c>
      <c r="F101" s="43">
        <v>39.9873</v>
      </c>
      <c r="G101" s="43">
        <v>42.7569</v>
      </c>
      <c r="H101" s="43">
        <v>43.3569</v>
      </c>
      <c r="I101" s="43">
        <v>44.1241</v>
      </c>
      <c r="J101" s="43">
        <v>44.2927</v>
      </c>
      <c r="K101" s="43">
        <v>49.3105</v>
      </c>
      <c r="L101" s="43">
        <v>56.2695</v>
      </c>
      <c r="M101" s="55">
        <v>57.166</v>
      </c>
      <c r="N101" s="61">
        <f>IF(SUM('Total Number of Participants'!B101:M101)&gt;0,'Food Costs'!N101/SUM('Total Number of Participants'!B101:M101)," ")</f>
        <v>45.03319962328648</v>
      </c>
      <c r="O101" s="48"/>
    </row>
    <row r="102" spans="1:15" ht="12" customHeight="1">
      <c r="A102" s="11" t="str">
        <f>'Pregnant Women Participating'!A102</f>
        <v>Inter-Tribal Council, NV</v>
      </c>
      <c r="B102" s="42">
        <v>32.4481</v>
      </c>
      <c r="C102" s="43">
        <v>32.938</v>
      </c>
      <c r="D102" s="43">
        <v>32.7097</v>
      </c>
      <c r="E102" s="43">
        <v>33.6979</v>
      </c>
      <c r="F102" s="43">
        <v>31.9731</v>
      </c>
      <c r="G102" s="43">
        <v>31.408</v>
      </c>
      <c r="H102" s="43">
        <v>34.0578</v>
      </c>
      <c r="I102" s="43">
        <v>33.3002</v>
      </c>
      <c r="J102" s="43">
        <v>49.5333</v>
      </c>
      <c r="K102" s="43">
        <v>49.3169</v>
      </c>
      <c r="L102" s="43">
        <v>51.7551</v>
      </c>
      <c r="M102" s="55">
        <v>52.5397</v>
      </c>
      <c r="N102" s="61">
        <f>IF(SUM('Total Number of Participants'!B102:M102)&gt;0,'Food Costs'!N102/SUM('Total Number of Participants'!B102:M102)," ")</f>
        <v>38.47806823216659</v>
      </c>
      <c r="O102" s="48"/>
    </row>
    <row r="103" spans="1:15" s="23" customFormat="1" ht="24.75" customHeight="1">
      <c r="A103" s="19" t="str">
        <f>'Pregnant Women Participating'!A103</f>
        <v>Western Region</v>
      </c>
      <c r="B103" s="44">
        <v>44.5434</v>
      </c>
      <c r="C103" s="45">
        <v>44.8693</v>
      </c>
      <c r="D103" s="45">
        <v>45.064</v>
      </c>
      <c r="E103" s="45">
        <v>45.4488</v>
      </c>
      <c r="F103" s="45">
        <v>45.5097</v>
      </c>
      <c r="G103" s="45">
        <v>46.2363</v>
      </c>
      <c r="H103" s="45">
        <v>47.108</v>
      </c>
      <c r="I103" s="45">
        <v>47.5778</v>
      </c>
      <c r="J103" s="45">
        <v>49.0544</v>
      </c>
      <c r="K103" s="45">
        <v>51.7055</v>
      </c>
      <c r="L103" s="45">
        <v>62.681</v>
      </c>
      <c r="M103" s="54">
        <v>61.4055</v>
      </c>
      <c r="N103" s="62">
        <f>IF(SUM('Total Number of Participants'!B103:M103)&gt;0,'Food Costs'!N103/SUM('Total Number of Participants'!B103:M103)," ")</f>
        <v>49.3183295397224</v>
      </c>
      <c r="O103" s="48"/>
    </row>
    <row r="104" spans="1:15" s="38" customFormat="1" ht="16.5" customHeight="1" thickBot="1">
      <c r="A104" s="35" t="str">
        <f>'Pregnant Women Participating'!A104</f>
        <v>TOTAL</v>
      </c>
      <c r="B104" s="46">
        <v>41.6556</v>
      </c>
      <c r="C104" s="47">
        <v>42.2234</v>
      </c>
      <c r="D104" s="47">
        <v>42.5902</v>
      </c>
      <c r="E104" s="47">
        <v>42.6252</v>
      </c>
      <c r="F104" s="47">
        <v>42.3027</v>
      </c>
      <c r="G104" s="47">
        <v>43.4956</v>
      </c>
      <c r="H104" s="47">
        <v>44.0888</v>
      </c>
      <c r="I104" s="47">
        <v>44.6498</v>
      </c>
      <c r="J104" s="47">
        <v>46.0308</v>
      </c>
      <c r="K104" s="47">
        <v>49.5159</v>
      </c>
      <c r="L104" s="47">
        <v>59.5975</v>
      </c>
      <c r="M104" s="56">
        <v>60.7658</v>
      </c>
      <c r="N104" s="63">
        <f>IF(SUM('Total Number of Participants'!B104:M104)&gt;0,'Food Costs'!N104/SUM('Total Number of Participants'!B104:M104)," ")</f>
        <v>46.66938200980199</v>
      </c>
      <c r="O104" s="48"/>
    </row>
    <row r="105" spans="1:14" s="7" customFormat="1" ht="12.75" customHeight="1" thickTop="1">
      <c r="A105" s="12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</row>
    <row r="106" ht="12">
      <c r="A106" s="12"/>
    </row>
    <row r="107" spans="1:14" s="34" customFormat="1" ht="12.75">
      <c r="A107" s="14" t="s">
        <v>1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2551141</v>
      </c>
      <c r="C6" s="16">
        <v>2514916</v>
      </c>
      <c r="D6" s="16">
        <v>2489621</v>
      </c>
      <c r="E6" s="16">
        <v>2466310</v>
      </c>
      <c r="F6" s="16">
        <v>2375314</v>
      </c>
      <c r="G6" s="16">
        <v>2579103</v>
      </c>
      <c r="H6" s="16">
        <v>2572315</v>
      </c>
      <c r="I6" s="16">
        <v>2593446</v>
      </c>
      <c r="J6" s="16">
        <v>2614559</v>
      </c>
      <c r="K6" s="16">
        <v>3058016</v>
      </c>
      <c r="L6" s="16">
        <v>3594366</v>
      </c>
      <c r="M6" s="51">
        <v>3541195</v>
      </c>
      <c r="N6" s="18">
        <f aca="true" t="shared" si="0" ref="N6:N37">IF(SUM(B6:M6)&gt;0,SUM(B6:M6)," ")</f>
        <v>32950302</v>
      </c>
    </row>
    <row r="7" spans="1:14" s="7" customFormat="1" ht="12" customHeight="1">
      <c r="A7" s="10" t="str">
        <f>'Pregnant Women Participating'!A7</f>
        <v>Maine</v>
      </c>
      <c r="B7" s="18">
        <v>988446</v>
      </c>
      <c r="C7" s="16">
        <v>995903</v>
      </c>
      <c r="D7" s="16">
        <v>999595</v>
      </c>
      <c r="E7" s="16">
        <v>1029016</v>
      </c>
      <c r="F7" s="16">
        <v>1000873</v>
      </c>
      <c r="G7" s="16">
        <v>1032946</v>
      </c>
      <c r="H7" s="16">
        <v>1051960</v>
      </c>
      <c r="I7" s="16">
        <v>1073362</v>
      </c>
      <c r="J7" s="16">
        <v>1073006</v>
      </c>
      <c r="K7" s="16">
        <v>1181628</v>
      </c>
      <c r="L7" s="16">
        <v>1437562</v>
      </c>
      <c r="M7" s="51">
        <v>1494849</v>
      </c>
      <c r="N7" s="18">
        <f t="shared" si="0"/>
        <v>13359146</v>
      </c>
    </row>
    <row r="8" spans="1:14" s="7" customFormat="1" ht="12" customHeight="1">
      <c r="A8" s="10" t="str">
        <f>'Pregnant Women Participating'!A8</f>
        <v>Massachusetts</v>
      </c>
      <c r="B8" s="18">
        <v>4618242</v>
      </c>
      <c r="C8" s="16">
        <v>4622965</v>
      </c>
      <c r="D8" s="16">
        <v>4622142</v>
      </c>
      <c r="E8" s="16">
        <v>4601087</v>
      </c>
      <c r="F8" s="16">
        <v>4458570</v>
      </c>
      <c r="G8" s="16">
        <v>4867334</v>
      </c>
      <c r="H8" s="16">
        <v>4856397</v>
      </c>
      <c r="I8" s="16">
        <v>4982005</v>
      </c>
      <c r="J8" s="16">
        <v>4856399</v>
      </c>
      <c r="K8" s="16">
        <v>5674061</v>
      </c>
      <c r="L8" s="16">
        <v>6914134</v>
      </c>
      <c r="M8" s="51">
        <v>6784913</v>
      </c>
      <c r="N8" s="18">
        <f t="shared" si="0"/>
        <v>61858249</v>
      </c>
    </row>
    <row r="9" spans="1:14" s="7" customFormat="1" ht="12" customHeight="1">
      <c r="A9" s="10" t="str">
        <f>'Pregnant Women Participating'!A9</f>
        <v>New Hampshire</v>
      </c>
      <c r="B9" s="18">
        <v>572532</v>
      </c>
      <c r="C9" s="16">
        <v>564331</v>
      </c>
      <c r="D9" s="16">
        <v>571042</v>
      </c>
      <c r="E9" s="16">
        <v>566541</v>
      </c>
      <c r="F9" s="16">
        <v>536362</v>
      </c>
      <c r="G9" s="16">
        <v>571790</v>
      </c>
      <c r="H9" s="16">
        <v>573992</v>
      </c>
      <c r="I9" s="16">
        <v>578773</v>
      </c>
      <c r="J9" s="16">
        <v>595330</v>
      </c>
      <c r="K9" s="16">
        <v>774214</v>
      </c>
      <c r="L9" s="16">
        <v>813121</v>
      </c>
      <c r="M9" s="51">
        <v>854512</v>
      </c>
      <c r="N9" s="18">
        <f t="shared" si="0"/>
        <v>7572540</v>
      </c>
    </row>
    <row r="10" spans="1:14" s="7" customFormat="1" ht="12" customHeight="1">
      <c r="A10" s="10" t="str">
        <f>'Pregnant Women Participating'!A10</f>
        <v>New York</v>
      </c>
      <c r="B10" s="18">
        <v>26743823</v>
      </c>
      <c r="C10" s="16">
        <v>26874552</v>
      </c>
      <c r="D10" s="16">
        <v>26509081</v>
      </c>
      <c r="E10" s="16">
        <v>26716761</v>
      </c>
      <c r="F10" s="16">
        <v>26624718</v>
      </c>
      <c r="G10" s="16">
        <v>27061287</v>
      </c>
      <c r="H10" s="16">
        <v>27439628</v>
      </c>
      <c r="I10" s="16">
        <v>27752862</v>
      </c>
      <c r="J10" s="16">
        <v>28549104</v>
      </c>
      <c r="K10" s="16">
        <v>31796114</v>
      </c>
      <c r="L10" s="16">
        <v>37707775</v>
      </c>
      <c r="M10" s="51">
        <v>38240965</v>
      </c>
      <c r="N10" s="18">
        <f t="shared" si="0"/>
        <v>352016670</v>
      </c>
    </row>
    <row r="11" spans="1:14" s="7" customFormat="1" ht="12" customHeight="1">
      <c r="A11" s="10" t="str">
        <f>'Pregnant Women Participating'!A11</f>
        <v>Rhode Island</v>
      </c>
      <c r="B11" s="18">
        <v>1121005</v>
      </c>
      <c r="C11" s="16">
        <v>1112438</v>
      </c>
      <c r="D11" s="16">
        <v>1093705</v>
      </c>
      <c r="E11" s="16">
        <v>1096562</v>
      </c>
      <c r="F11" s="16">
        <v>1066829</v>
      </c>
      <c r="G11" s="16">
        <v>1128834</v>
      </c>
      <c r="H11" s="16">
        <v>1134041</v>
      </c>
      <c r="I11" s="16">
        <v>1140134</v>
      </c>
      <c r="J11" s="16">
        <v>1264559</v>
      </c>
      <c r="K11" s="16">
        <v>1509952</v>
      </c>
      <c r="L11" s="16">
        <v>1513044</v>
      </c>
      <c r="M11" s="51">
        <v>1501316</v>
      </c>
      <c r="N11" s="18">
        <f t="shared" si="0"/>
        <v>14682419</v>
      </c>
    </row>
    <row r="12" spans="1:14" s="7" customFormat="1" ht="12" customHeight="1">
      <c r="A12" s="10" t="str">
        <f>'Pregnant Women Participating'!A12</f>
        <v>Vermont</v>
      </c>
      <c r="B12" s="18">
        <v>750317</v>
      </c>
      <c r="C12" s="16">
        <v>754559</v>
      </c>
      <c r="D12" s="16">
        <v>749501</v>
      </c>
      <c r="E12" s="16">
        <v>712116</v>
      </c>
      <c r="F12" s="16">
        <v>752078</v>
      </c>
      <c r="G12" s="16">
        <v>748164</v>
      </c>
      <c r="H12" s="16">
        <v>762045</v>
      </c>
      <c r="I12" s="16">
        <v>771450</v>
      </c>
      <c r="J12" s="16">
        <v>769178</v>
      </c>
      <c r="K12" s="16">
        <v>758052</v>
      </c>
      <c r="L12" s="16">
        <v>763426</v>
      </c>
      <c r="M12" s="51">
        <v>789656</v>
      </c>
      <c r="N12" s="18">
        <f t="shared" si="0"/>
        <v>9080542</v>
      </c>
    </row>
    <row r="13" spans="1:14" s="7" customFormat="1" ht="12" customHeight="1">
      <c r="A13" s="10" t="str">
        <f>'Pregnant Women Participating'!A13</f>
        <v>Indian Township, ME</v>
      </c>
      <c r="B13" s="18">
        <v>4781</v>
      </c>
      <c r="C13" s="16">
        <v>4297</v>
      </c>
      <c r="D13" s="16">
        <v>4027</v>
      </c>
      <c r="E13" s="16">
        <v>4610</v>
      </c>
      <c r="F13" s="16">
        <v>4719</v>
      </c>
      <c r="G13" s="16">
        <v>5250</v>
      </c>
      <c r="H13" s="16">
        <v>5483</v>
      </c>
      <c r="I13" s="16">
        <v>5240</v>
      </c>
      <c r="J13" s="16">
        <v>4686</v>
      </c>
      <c r="K13" s="16">
        <v>4567</v>
      </c>
      <c r="L13" s="16">
        <v>4470</v>
      </c>
      <c r="M13" s="51">
        <v>4707</v>
      </c>
      <c r="N13" s="18">
        <f t="shared" si="0"/>
        <v>56837</v>
      </c>
    </row>
    <row r="14" spans="1:14" s="7" customFormat="1" ht="12" customHeight="1">
      <c r="A14" s="10" t="str">
        <f>'Pregnant Women Participating'!A14</f>
        <v>Pleasant Point, ME</v>
      </c>
      <c r="B14" s="18">
        <v>4439</v>
      </c>
      <c r="C14" s="16">
        <v>4423</v>
      </c>
      <c r="D14" s="16">
        <v>4469</v>
      </c>
      <c r="E14" s="16">
        <v>4195</v>
      </c>
      <c r="F14" s="16">
        <v>3982</v>
      </c>
      <c r="G14" s="16">
        <v>4088</v>
      </c>
      <c r="H14" s="16">
        <v>3695</v>
      </c>
      <c r="I14" s="16">
        <v>3961</v>
      </c>
      <c r="J14" s="16">
        <v>4102</v>
      </c>
      <c r="K14" s="16">
        <v>3857</v>
      </c>
      <c r="L14" s="16">
        <v>3779</v>
      </c>
      <c r="M14" s="51">
        <v>4566</v>
      </c>
      <c r="N14" s="18">
        <f t="shared" si="0"/>
        <v>49556</v>
      </c>
    </row>
    <row r="15" spans="1:14" s="7" customFormat="1" ht="12" customHeight="1">
      <c r="A15" s="10" t="str">
        <f>'Pregnant Women Participating'!A15</f>
        <v>Seneca Nation, NY</v>
      </c>
      <c r="B15" s="18">
        <v>4457</v>
      </c>
      <c r="C15" s="16">
        <v>4411</v>
      </c>
      <c r="D15" s="16">
        <v>4426</v>
      </c>
      <c r="E15" s="16">
        <v>4539</v>
      </c>
      <c r="F15" s="16">
        <v>4452</v>
      </c>
      <c r="G15" s="16">
        <v>4062</v>
      </c>
      <c r="H15" s="16">
        <v>4138</v>
      </c>
      <c r="I15" s="16">
        <v>4985</v>
      </c>
      <c r="J15" s="16">
        <v>1843</v>
      </c>
      <c r="K15" s="16">
        <v>5012</v>
      </c>
      <c r="L15" s="16">
        <v>7926</v>
      </c>
      <c r="M15" s="51">
        <v>7714</v>
      </c>
      <c r="N15" s="18">
        <f t="shared" si="0"/>
        <v>57965</v>
      </c>
    </row>
    <row r="16" spans="1:14" s="22" customFormat="1" ht="24.75" customHeight="1">
      <c r="A16" s="19" t="str">
        <f>'Pregnant Women Participating'!A16</f>
        <v>Northeast Region</v>
      </c>
      <c r="B16" s="21">
        <v>37359183</v>
      </c>
      <c r="C16" s="20">
        <v>37452795</v>
      </c>
      <c r="D16" s="20">
        <v>37047609</v>
      </c>
      <c r="E16" s="20">
        <v>37201737</v>
      </c>
      <c r="F16" s="20">
        <v>36827897</v>
      </c>
      <c r="G16" s="20">
        <v>38002858</v>
      </c>
      <c r="H16" s="20">
        <v>38403694</v>
      </c>
      <c r="I16" s="20">
        <v>38906218</v>
      </c>
      <c r="J16" s="20">
        <v>39732766</v>
      </c>
      <c r="K16" s="20">
        <v>44765473</v>
      </c>
      <c r="L16" s="20">
        <v>52759603</v>
      </c>
      <c r="M16" s="50">
        <v>53224393</v>
      </c>
      <c r="N16" s="21">
        <f t="shared" si="0"/>
        <v>491684226</v>
      </c>
    </row>
    <row r="17" spans="1:14" ht="12" customHeight="1">
      <c r="A17" s="10" t="str">
        <f>'Pregnant Women Participating'!A17</f>
        <v>Delaware</v>
      </c>
      <c r="B17" s="18">
        <v>941631</v>
      </c>
      <c r="C17" s="16">
        <v>958646</v>
      </c>
      <c r="D17" s="16">
        <v>900065</v>
      </c>
      <c r="E17" s="16">
        <v>935938</v>
      </c>
      <c r="F17" s="16">
        <v>913543</v>
      </c>
      <c r="G17" s="16">
        <v>931029</v>
      </c>
      <c r="H17" s="16">
        <v>944975</v>
      </c>
      <c r="I17" s="16">
        <v>968344</v>
      </c>
      <c r="J17" s="16">
        <v>981082</v>
      </c>
      <c r="K17" s="16">
        <v>1113099</v>
      </c>
      <c r="L17" s="16">
        <v>1323952</v>
      </c>
      <c r="M17" s="51">
        <v>1322959</v>
      </c>
      <c r="N17" s="18">
        <f t="shared" si="0"/>
        <v>12235263</v>
      </c>
    </row>
    <row r="18" spans="1:14" ht="12" customHeight="1">
      <c r="A18" s="10" t="str">
        <f>'Pregnant Women Participating'!A18</f>
        <v>District of Columbia</v>
      </c>
      <c r="B18" s="18">
        <v>702921</v>
      </c>
      <c r="C18" s="16">
        <v>710575</v>
      </c>
      <c r="D18" s="16">
        <v>709575</v>
      </c>
      <c r="E18" s="16">
        <v>693132</v>
      </c>
      <c r="F18" s="16">
        <v>655130</v>
      </c>
      <c r="G18" s="16">
        <v>705280</v>
      </c>
      <c r="H18" s="16">
        <v>695917</v>
      </c>
      <c r="I18" s="16">
        <v>708265</v>
      </c>
      <c r="J18" s="16">
        <v>708850</v>
      </c>
      <c r="K18" s="16">
        <v>873364</v>
      </c>
      <c r="L18" s="16">
        <v>1112973</v>
      </c>
      <c r="M18" s="51">
        <v>1115590</v>
      </c>
      <c r="N18" s="18">
        <f t="shared" si="0"/>
        <v>9391572</v>
      </c>
    </row>
    <row r="19" spans="1:14" ht="12" customHeight="1">
      <c r="A19" s="10" t="str">
        <f>'Pregnant Women Participating'!A19</f>
        <v>Maryland</v>
      </c>
      <c r="B19" s="18">
        <v>6055038</v>
      </c>
      <c r="C19" s="16">
        <v>5993172</v>
      </c>
      <c r="D19" s="16">
        <v>6069469</v>
      </c>
      <c r="E19" s="16">
        <v>6104878</v>
      </c>
      <c r="F19" s="16">
        <v>6022152</v>
      </c>
      <c r="G19" s="16">
        <v>6057421</v>
      </c>
      <c r="H19" s="16">
        <v>6342108</v>
      </c>
      <c r="I19" s="16">
        <v>6322324</v>
      </c>
      <c r="J19" s="16">
        <v>6467007</v>
      </c>
      <c r="K19" s="16">
        <v>7469577</v>
      </c>
      <c r="L19" s="16">
        <v>8977457</v>
      </c>
      <c r="M19" s="51">
        <v>9134607</v>
      </c>
      <c r="N19" s="18">
        <f t="shared" si="0"/>
        <v>81015210</v>
      </c>
    </row>
    <row r="20" spans="1:14" ht="12" customHeight="1">
      <c r="A20" s="10" t="str">
        <f>'Pregnant Women Participating'!A20</f>
        <v>New Jersey</v>
      </c>
      <c r="B20" s="18">
        <v>8271175</v>
      </c>
      <c r="C20" s="16">
        <v>8178434</v>
      </c>
      <c r="D20" s="16">
        <v>8069647</v>
      </c>
      <c r="E20" s="16">
        <v>8169582</v>
      </c>
      <c r="F20" s="16">
        <v>8041150</v>
      </c>
      <c r="G20" s="16">
        <v>8398317</v>
      </c>
      <c r="H20" s="16">
        <v>8365069</v>
      </c>
      <c r="I20" s="16">
        <v>8625291</v>
      </c>
      <c r="J20" s="16">
        <v>8662326</v>
      </c>
      <c r="K20" s="16">
        <v>9683470</v>
      </c>
      <c r="L20" s="16">
        <v>11483605</v>
      </c>
      <c r="M20" s="51">
        <v>11549102</v>
      </c>
      <c r="N20" s="18">
        <f t="shared" si="0"/>
        <v>107497168</v>
      </c>
    </row>
    <row r="21" spans="1:14" ht="12" customHeight="1">
      <c r="A21" s="10" t="str">
        <f>'Pregnant Women Participating'!A21</f>
        <v>Pennsylvania</v>
      </c>
      <c r="B21" s="18">
        <v>11652272</v>
      </c>
      <c r="C21" s="16">
        <v>11771118</v>
      </c>
      <c r="D21" s="16">
        <v>11632625</v>
      </c>
      <c r="E21" s="16">
        <v>11538673</v>
      </c>
      <c r="F21" s="16">
        <v>11387480</v>
      </c>
      <c r="G21" s="16">
        <v>11644174</v>
      </c>
      <c r="H21" s="16">
        <v>11951785</v>
      </c>
      <c r="I21" s="16">
        <v>13344786</v>
      </c>
      <c r="J21" s="16">
        <v>16604850</v>
      </c>
      <c r="K21" s="16">
        <v>16650466</v>
      </c>
      <c r="L21" s="16">
        <v>17212347</v>
      </c>
      <c r="M21" s="51">
        <v>16536009</v>
      </c>
      <c r="N21" s="18">
        <f t="shared" si="0"/>
        <v>161926585</v>
      </c>
    </row>
    <row r="22" spans="1:14" ht="12" customHeight="1">
      <c r="A22" s="10" t="str">
        <f>'Pregnant Women Participating'!A22</f>
        <v>Puerto Rico</v>
      </c>
      <c r="B22" s="18">
        <v>15929152</v>
      </c>
      <c r="C22" s="16">
        <v>15716711</v>
      </c>
      <c r="D22" s="16">
        <v>15722752</v>
      </c>
      <c r="E22" s="16">
        <v>15937120</v>
      </c>
      <c r="F22" s="16">
        <v>16285685</v>
      </c>
      <c r="G22" s="16">
        <v>16499389</v>
      </c>
      <c r="H22" s="16">
        <v>16888839</v>
      </c>
      <c r="I22" s="16">
        <v>17313130</v>
      </c>
      <c r="J22" s="16">
        <v>16535506</v>
      </c>
      <c r="K22" s="16">
        <v>16476999</v>
      </c>
      <c r="L22" s="16">
        <v>16533660</v>
      </c>
      <c r="M22" s="51">
        <v>17583927</v>
      </c>
      <c r="N22" s="18">
        <f t="shared" si="0"/>
        <v>197422870</v>
      </c>
    </row>
    <row r="23" spans="1:14" ht="12" customHeight="1">
      <c r="A23" s="10" t="str">
        <f>'Pregnant Women Participating'!A23</f>
        <v>Virginia</v>
      </c>
      <c r="B23" s="18">
        <v>5154524</v>
      </c>
      <c r="C23" s="16">
        <v>5166762</v>
      </c>
      <c r="D23" s="16">
        <v>5352355</v>
      </c>
      <c r="E23" s="16">
        <v>5071515</v>
      </c>
      <c r="F23" s="16">
        <v>4932280</v>
      </c>
      <c r="G23" s="16">
        <v>5177260</v>
      </c>
      <c r="H23" s="16">
        <v>5150886</v>
      </c>
      <c r="I23" s="16">
        <v>5270769</v>
      </c>
      <c r="J23" s="16">
        <v>5352277</v>
      </c>
      <c r="K23" s="16">
        <v>6131844</v>
      </c>
      <c r="L23" s="16">
        <v>7852821</v>
      </c>
      <c r="M23" s="51">
        <v>8005100</v>
      </c>
      <c r="N23" s="18">
        <f t="shared" si="0"/>
        <v>68618393</v>
      </c>
    </row>
    <row r="24" spans="1:14" ht="12" customHeight="1">
      <c r="A24" s="10" t="str">
        <f>'Pregnant Women Participating'!A24</f>
        <v>Virgin Islands</v>
      </c>
      <c r="B24" s="18">
        <v>434256</v>
      </c>
      <c r="C24" s="16">
        <v>423767</v>
      </c>
      <c r="D24" s="16">
        <v>431795</v>
      </c>
      <c r="E24" s="16">
        <v>432457</v>
      </c>
      <c r="F24" s="16">
        <v>433782</v>
      </c>
      <c r="G24" s="16">
        <v>429878</v>
      </c>
      <c r="H24" s="16">
        <v>435719</v>
      </c>
      <c r="I24" s="16">
        <v>440558</v>
      </c>
      <c r="J24" s="16">
        <v>444467</v>
      </c>
      <c r="K24" s="16">
        <v>441593</v>
      </c>
      <c r="L24" s="16">
        <v>520094</v>
      </c>
      <c r="M24" s="51">
        <v>535485</v>
      </c>
      <c r="N24" s="18">
        <f t="shared" si="0"/>
        <v>5403851</v>
      </c>
    </row>
    <row r="25" spans="1:14" ht="12" customHeight="1">
      <c r="A25" s="10" t="str">
        <f>'Pregnant Women Participating'!A25</f>
        <v>West Virginia</v>
      </c>
      <c r="B25" s="18">
        <v>2045549</v>
      </c>
      <c r="C25" s="16">
        <v>2032280</v>
      </c>
      <c r="D25" s="16">
        <v>2010316</v>
      </c>
      <c r="E25" s="16">
        <v>1995100</v>
      </c>
      <c r="F25" s="16">
        <v>1916814</v>
      </c>
      <c r="G25" s="16">
        <v>2086339</v>
      </c>
      <c r="H25" s="16">
        <v>2117451</v>
      </c>
      <c r="I25" s="16">
        <v>2121784</v>
      </c>
      <c r="J25" s="16">
        <v>2096024</v>
      </c>
      <c r="K25" s="16">
        <v>2417294</v>
      </c>
      <c r="L25" s="16">
        <v>3092288</v>
      </c>
      <c r="M25" s="51">
        <v>3115242</v>
      </c>
      <c r="N25" s="18">
        <f t="shared" si="0"/>
        <v>27046481</v>
      </c>
    </row>
    <row r="26" spans="1:14" s="23" customFormat="1" ht="24.75" customHeight="1">
      <c r="A26" s="19" t="str">
        <f>'Pregnant Women Participating'!A26</f>
        <v>Mid-Atlantic Region</v>
      </c>
      <c r="B26" s="21">
        <v>51186518</v>
      </c>
      <c r="C26" s="20">
        <v>50951465</v>
      </c>
      <c r="D26" s="20">
        <v>50898599</v>
      </c>
      <c r="E26" s="20">
        <v>50878395</v>
      </c>
      <c r="F26" s="20">
        <v>50588016</v>
      </c>
      <c r="G26" s="20">
        <v>51929087</v>
      </c>
      <c r="H26" s="20">
        <v>52892749</v>
      </c>
      <c r="I26" s="20">
        <v>55115251</v>
      </c>
      <c r="J26" s="20">
        <v>57852389</v>
      </c>
      <c r="K26" s="20">
        <v>61257706</v>
      </c>
      <c r="L26" s="20">
        <v>68109197</v>
      </c>
      <c r="M26" s="50">
        <v>68898021</v>
      </c>
      <c r="N26" s="21">
        <f t="shared" si="0"/>
        <v>670557393</v>
      </c>
    </row>
    <row r="27" spans="1:14" ht="12" customHeight="1">
      <c r="A27" s="10" t="str">
        <f>'Pregnant Women Participating'!A27</f>
        <v>Alabama</v>
      </c>
      <c r="B27" s="18">
        <v>6747044</v>
      </c>
      <c r="C27" s="16">
        <v>6695299</v>
      </c>
      <c r="D27" s="16">
        <v>6723629</v>
      </c>
      <c r="E27" s="16">
        <v>6758023</v>
      </c>
      <c r="F27" s="16">
        <v>6373395</v>
      </c>
      <c r="G27" s="16">
        <v>6792950</v>
      </c>
      <c r="H27" s="16">
        <v>6531593</v>
      </c>
      <c r="I27" s="16">
        <v>6900233</v>
      </c>
      <c r="J27" s="16">
        <v>7048264</v>
      </c>
      <c r="K27" s="16">
        <v>7637988</v>
      </c>
      <c r="L27" s="16">
        <v>9393665</v>
      </c>
      <c r="M27" s="51">
        <v>9637672</v>
      </c>
      <c r="N27" s="18">
        <f t="shared" si="0"/>
        <v>87239755</v>
      </c>
    </row>
    <row r="28" spans="1:14" ht="12" customHeight="1">
      <c r="A28" s="10" t="str">
        <f>'Pregnant Women Participating'!A28</f>
        <v>Florida</v>
      </c>
      <c r="B28" s="18">
        <v>20388743</v>
      </c>
      <c r="C28" s="16">
        <v>20204944</v>
      </c>
      <c r="D28" s="16">
        <v>20141343</v>
      </c>
      <c r="E28" s="16">
        <v>20100114</v>
      </c>
      <c r="F28" s="16">
        <v>19652049</v>
      </c>
      <c r="G28" s="16">
        <v>20042868</v>
      </c>
      <c r="H28" s="16">
        <v>20999315</v>
      </c>
      <c r="I28" s="16">
        <v>21296389</v>
      </c>
      <c r="J28" s="16">
        <v>21819189</v>
      </c>
      <c r="K28" s="16">
        <v>22427952</v>
      </c>
      <c r="L28" s="16">
        <v>25461078</v>
      </c>
      <c r="M28" s="51">
        <v>30451199</v>
      </c>
      <c r="N28" s="18">
        <f t="shared" si="0"/>
        <v>262985183</v>
      </c>
    </row>
    <row r="29" spans="1:14" ht="12" customHeight="1">
      <c r="A29" s="10" t="str">
        <f>'Pregnant Women Participating'!A29</f>
        <v>Georgia</v>
      </c>
      <c r="B29" s="18">
        <v>17511779</v>
      </c>
      <c r="C29" s="16">
        <v>17575305</v>
      </c>
      <c r="D29" s="16">
        <v>17861577</v>
      </c>
      <c r="E29" s="16">
        <v>17498606</v>
      </c>
      <c r="F29" s="16">
        <v>17294391</v>
      </c>
      <c r="G29" s="16">
        <v>18170140</v>
      </c>
      <c r="H29" s="16">
        <v>18221053</v>
      </c>
      <c r="I29" s="16">
        <v>18005859</v>
      </c>
      <c r="J29" s="16">
        <v>18414605</v>
      </c>
      <c r="K29" s="16">
        <v>12761856</v>
      </c>
      <c r="L29" s="16">
        <v>5948770</v>
      </c>
      <c r="M29" s="51">
        <v>475363</v>
      </c>
      <c r="N29" s="18">
        <f t="shared" si="0"/>
        <v>179739304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7435609</v>
      </c>
      <c r="L30" s="16">
        <v>16748338</v>
      </c>
      <c r="M30" s="51">
        <v>22046185</v>
      </c>
      <c r="N30" s="18">
        <f t="shared" si="0"/>
        <v>46230132</v>
      </c>
    </row>
    <row r="31" spans="1:14" ht="12" customHeight="1">
      <c r="A31" s="10" t="str">
        <f>'Pregnant Women Participating'!A31</f>
        <v>Kentucky</v>
      </c>
      <c r="B31" s="18">
        <v>5539527</v>
      </c>
      <c r="C31" s="16">
        <v>5480704</v>
      </c>
      <c r="D31" s="16">
        <v>5404193</v>
      </c>
      <c r="E31" s="16">
        <v>5415787</v>
      </c>
      <c r="F31" s="16">
        <v>4965500</v>
      </c>
      <c r="G31" s="16">
        <v>5528352</v>
      </c>
      <c r="H31" s="16">
        <v>5105826</v>
      </c>
      <c r="I31" s="16">
        <v>5304120</v>
      </c>
      <c r="J31" s="16">
        <v>5354020</v>
      </c>
      <c r="K31" s="16">
        <v>5464085</v>
      </c>
      <c r="L31" s="16">
        <v>7997460</v>
      </c>
      <c r="M31" s="51">
        <v>7301610</v>
      </c>
      <c r="N31" s="18">
        <f t="shared" si="0"/>
        <v>68861184</v>
      </c>
    </row>
    <row r="32" spans="1:14" ht="12" customHeight="1">
      <c r="A32" s="10" t="str">
        <f>'Pregnant Women Participating'!A32</f>
        <v>Mississippi</v>
      </c>
      <c r="B32" s="18">
        <v>5269887</v>
      </c>
      <c r="C32" s="16">
        <v>4967504</v>
      </c>
      <c r="D32" s="16">
        <v>4940479</v>
      </c>
      <c r="E32" s="16">
        <v>5611254</v>
      </c>
      <c r="F32" s="16">
        <v>4354948</v>
      </c>
      <c r="G32" s="16">
        <v>5998573</v>
      </c>
      <c r="H32" s="16">
        <v>4844207</v>
      </c>
      <c r="I32" s="16">
        <v>5498697</v>
      </c>
      <c r="J32" s="16">
        <v>5001607</v>
      </c>
      <c r="K32" s="16">
        <v>5805300</v>
      </c>
      <c r="L32" s="16">
        <v>5575357</v>
      </c>
      <c r="M32" s="51">
        <v>5678658</v>
      </c>
      <c r="N32" s="18">
        <f t="shared" si="0"/>
        <v>63546471</v>
      </c>
    </row>
    <row r="33" spans="1:14" ht="12" customHeight="1">
      <c r="A33" s="10" t="str">
        <f>'Pregnant Women Participating'!A33</f>
        <v>North Carolina</v>
      </c>
      <c r="B33" s="18">
        <v>10922742</v>
      </c>
      <c r="C33" s="16">
        <v>11192488</v>
      </c>
      <c r="D33" s="16">
        <v>10785538</v>
      </c>
      <c r="E33" s="16">
        <v>11026653</v>
      </c>
      <c r="F33" s="16">
        <v>10827774</v>
      </c>
      <c r="G33" s="16">
        <v>11029318</v>
      </c>
      <c r="H33" s="16">
        <v>11348465</v>
      </c>
      <c r="I33" s="16">
        <v>11392850</v>
      </c>
      <c r="J33" s="16">
        <v>12190992</v>
      </c>
      <c r="K33" s="16">
        <v>11768108</v>
      </c>
      <c r="L33" s="16">
        <v>14504953</v>
      </c>
      <c r="M33" s="51">
        <v>15757315</v>
      </c>
      <c r="N33" s="18">
        <f t="shared" si="0"/>
        <v>142747196</v>
      </c>
    </row>
    <row r="34" spans="1:14" ht="12" customHeight="1">
      <c r="A34" s="10" t="str">
        <f>'Pregnant Women Participating'!A34</f>
        <v>South Carolina</v>
      </c>
      <c r="B34" s="18">
        <v>5695784</v>
      </c>
      <c r="C34" s="16">
        <v>5810560</v>
      </c>
      <c r="D34" s="16">
        <v>5730880</v>
      </c>
      <c r="E34" s="16">
        <v>5686007</v>
      </c>
      <c r="F34" s="16">
        <v>5503008</v>
      </c>
      <c r="G34" s="16">
        <v>5887811</v>
      </c>
      <c r="H34" s="16">
        <v>5772511</v>
      </c>
      <c r="I34" s="16">
        <v>5910371</v>
      </c>
      <c r="J34" s="16">
        <v>6280103</v>
      </c>
      <c r="K34" s="16">
        <v>6252312</v>
      </c>
      <c r="L34" s="16">
        <v>8271893</v>
      </c>
      <c r="M34" s="51">
        <v>8560667</v>
      </c>
      <c r="N34" s="18">
        <f t="shared" si="0"/>
        <v>75361907</v>
      </c>
    </row>
    <row r="35" spans="1:14" ht="12" customHeight="1">
      <c r="A35" s="10" t="str">
        <f>'Pregnant Women Participating'!A35</f>
        <v>Tennessee</v>
      </c>
      <c r="B35" s="18">
        <v>6405291</v>
      </c>
      <c r="C35" s="16">
        <v>6401264</v>
      </c>
      <c r="D35" s="16">
        <v>6243410</v>
      </c>
      <c r="E35" s="16">
        <v>6176145</v>
      </c>
      <c r="F35" s="16">
        <v>5943571</v>
      </c>
      <c r="G35" s="16">
        <v>6304846</v>
      </c>
      <c r="H35" s="16">
        <v>6274479</v>
      </c>
      <c r="I35" s="16">
        <v>6475944</v>
      </c>
      <c r="J35" s="16">
        <v>6464022</v>
      </c>
      <c r="K35" s="16">
        <v>6778364</v>
      </c>
      <c r="L35" s="16">
        <v>9861354</v>
      </c>
      <c r="M35" s="51">
        <v>9871390</v>
      </c>
      <c r="N35" s="18">
        <f t="shared" si="0"/>
        <v>83200080</v>
      </c>
    </row>
    <row r="36" spans="1:14" ht="12" customHeight="1">
      <c r="A36" s="10" t="str">
        <f>'Pregnant Women Participating'!A36</f>
        <v>Choctaw Indians, MS</v>
      </c>
      <c r="B36" s="18">
        <v>43966</v>
      </c>
      <c r="C36" s="16">
        <v>33525</v>
      </c>
      <c r="D36" s="16">
        <v>36175</v>
      </c>
      <c r="E36" s="16">
        <v>35390</v>
      </c>
      <c r="F36" s="16">
        <v>27135</v>
      </c>
      <c r="G36" s="16">
        <v>31408</v>
      </c>
      <c r="H36" s="16">
        <v>33691</v>
      </c>
      <c r="I36" s="16">
        <v>28121</v>
      </c>
      <c r="J36" s="16">
        <v>33234</v>
      </c>
      <c r="K36" s="16">
        <v>27322</v>
      </c>
      <c r="L36" s="16">
        <v>33886</v>
      </c>
      <c r="M36" s="51">
        <v>37112</v>
      </c>
      <c r="N36" s="18">
        <f t="shared" si="0"/>
        <v>400965</v>
      </c>
    </row>
    <row r="37" spans="1:14" ht="12" customHeight="1">
      <c r="A37" s="10" t="str">
        <f>'Pregnant Women Participating'!A37</f>
        <v>Eastern Cherokee, NC</v>
      </c>
      <c r="B37" s="18">
        <v>23799</v>
      </c>
      <c r="C37" s="16">
        <v>22599</v>
      </c>
      <c r="D37" s="16">
        <v>20787</v>
      </c>
      <c r="E37" s="16">
        <v>23475</v>
      </c>
      <c r="F37" s="16">
        <v>23353</v>
      </c>
      <c r="G37" s="16">
        <v>25195</v>
      </c>
      <c r="H37" s="16">
        <v>25546</v>
      </c>
      <c r="I37" s="16">
        <v>25125</v>
      </c>
      <c r="J37" s="16">
        <v>22684</v>
      </c>
      <c r="K37" s="16">
        <v>24714</v>
      </c>
      <c r="L37" s="16">
        <v>27411</v>
      </c>
      <c r="M37" s="51">
        <v>26478</v>
      </c>
      <c r="N37" s="18">
        <f t="shared" si="0"/>
        <v>291166</v>
      </c>
    </row>
    <row r="38" spans="1:14" s="23" customFormat="1" ht="24.75" customHeight="1">
      <c r="A38" s="19" t="str">
        <f>'Pregnant Women Participating'!A38</f>
        <v>Southeast Region</v>
      </c>
      <c r="B38" s="21">
        <v>78548562</v>
      </c>
      <c r="C38" s="20">
        <v>78384192</v>
      </c>
      <c r="D38" s="20">
        <v>77888011</v>
      </c>
      <c r="E38" s="20">
        <v>78331454</v>
      </c>
      <c r="F38" s="20">
        <v>74965124</v>
      </c>
      <c r="G38" s="20">
        <v>79811461</v>
      </c>
      <c r="H38" s="20">
        <v>79156686</v>
      </c>
      <c r="I38" s="20">
        <v>80837709</v>
      </c>
      <c r="J38" s="20">
        <v>82628720</v>
      </c>
      <c r="K38" s="20">
        <v>86383610</v>
      </c>
      <c r="L38" s="20">
        <v>103824165</v>
      </c>
      <c r="M38" s="50">
        <v>109843649</v>
      </c>
      <c r="N38" s="21">
        <f aca="true" t="shared" si="1" ref="N38:N69">IF(SUM(B38:M38)&gt;0,SUM(B38:M38)," ")</f>
        <v>1010603343</v>
      </c>
    </row>
    <row r="39" spans="1:14" ht="12" customHeight="1">
      <c r="A39" s="10" t="str">
        <f>'Pregnant Women Participating'!A39</f>
        <v>Illinois</v>
      </c>
      <c r="B39" s="18">
        <v>11305198</v>
      </c>
      <c r="C39" s="16">
        <v>12000235</v>
      </c>
      <c r="D39" s="16">
        <v>17234749</v>
      </c>
      <c r="E39" s="16">
        <v>12300308</v>
      </c>
      <c r="F39" s="16">
        <v>15172679</v>
      </c>
      <c r="G39" s="16">
        <v>12826119</v>
      </c>
      <c r="H39" s="16">
        <v>15353933</v>
      </c>
      <c r="I39" s="16">
        <v>14124199</v>
      </c>
      <c r="J39" s="16">
        <v>15858410</v>
      </c>
      <c r="K39" s="16">
        <v>13979486</v>
      </c>
      <c r="L39" s="16">
        <v>17930919</v>
      </c>
      <c r="M39" s="51">
        <v>19115497</v>
      </c>
      <c r="N39" s="18">
        <f t="shared" si="1"/>
        <v>177201732</v>
      </c>
    </row>
    <row r="40" spans="1:14" ht="12" customHeight="1">
      <c r="A40" s="10" t="str">
        <f>'Pregnant Women Participating'!A40</f>
        <v>Indiana</v>
      </c>
      <c r="B40" s="18">
        <v>6291713</v>
      </c>
      <c r="C40" s="16">
        <v>6185668</v>
      </c>
      <c r="D40" s="16">
        <v>6332354</v>
      </c>
      <c r="E40" s="16">
        <v>6138592</v>
      </c>
      <c r="F40" s="16">
        <v>5725572</v>
      </c>
      <c r="G40" s="16">
        <v>6252841</v>
      </c>
      <c r="H40" s="16">
        <v>6313452</v>
      </c>
      <c r="I40" s="16">
        <v>6384528</v>
      </c>
      <c r="J40" s="16">
        <v>6575144</v>
      </c>
      <c r="K40" s="16">
        <v>7723897</v>
      </c>
      <c r="L40" s="16">
        <v>10109513</v>
      </c>
      <c r="M40" s="51">
        <v>9641086</v>
      </c>
      <c r="N40" s="18">
        <f t="shared" si="1"/>
        <v>83674360</v>
      </c>
    </row>
    <row r="41" spans="1:14" ht="12" customHeight="1">
      <c r="A41" s="10" t="str">
        <f>'Pregnant Women Participating'!A41</f>
        <v>Michigan</v>
      </c>
      <c r="B41" s="18">
        <v>9879695</v>
      </c>
      <c r="C41" s="16">
        <v>10028534</v>
      </c>
      <c r="D41" s="16">
        <v>9766586</v>
      </c>
      <c r="E41" s="16">
        <v>9896285</v>
      </c>
      <c r="F41" s="16">
        <v>9272133</v>
      </c>
      <c r="G41" s="16">
        <v>10040041</v>
      </c>
      <c r="H41" s="16">
        <v>9863951</v>
      </c>
      <c r="I41" s="16">
        <v>10365322</v>
      </c>
      <c r="J41" s="16">
        <v>11376513</v>
      </c>
      <c r="K41" s="16">
        <v>15026970</v>
      </c>
      <c r="L41" s="16">
        <v>15346064</v>
      </c>
      <c r="M41" s="51">
        <v>15410192</v>
      </c>
      <c r="N41" s="18">
        <f t="shared" si="1"/>
        <v>136272286</v>
      </c>
    </row>
    <row r="42" spans="1:14" ht="12" customHeight="1">
      <c r="A42" s="10" t="str">
        <f>'Pregnant Women Participating'!A42</f>
        <v>Minnesota</v>
      </c>
      <c r="B42" s="18">
        <v>5483957</v>
      </c>
      <c r="C42" s="16">
        <v>5438047</v>
      </c>
      <c r="D42" s="16">
        <v>5507092</v>
      </c>
      <c r="E42" s="16">
        <v>5465426</v>
      </c>
      <c r="F42" s="16">
        <v>4925616</v>
      </c>
      <c r="G42" s="16">
        <v>5773218</v>
      </c>
      <c r="H42" s="16">
        <v>5547440</v>
      </c>
      <c r="I42" s="16">
        <v>5584690</v>
      </c>
      <c r="J42" s="16">
        <v>6242549</v>
      </c>
      <c r="K42" s="16">
        <v>7693332</v>
      </c>
      <c r="L42" s="16">
        <v>7817457</v>
      </c>
      <c r="M42" s="51">
        <v>8003440</v>
      </c>
      <c r="N42" s="18">
        <f t="shared" si="1"/>
        <v>73482264</v>
      </c>
    </row>
    <row r="43" spans="1:14" ht="12" customHeight="1">
      <c r="A43" s="10" t="str">
        <f>'Pregnant Women Participating'!A43</f>
        <v>Ohio</v>
      </c>
      <c r="B43" s="18">
        <v>9403350</v>
      </c>
      <c r="C43" s="16">
        <v>9847003</v>
      </c>
      <c r="D43" s="16">
        <v>9802362</v>
      </c>
      <c r="E43" s="16">
        <v>9852844</v>
      </c>
      <c r="F43" s="16">
        <v>9176988</v>
      </c>
      <c r="G43" s="16">
        <v>9628461</v>
      </c>
      <c r="H43" s="16">
        <v>9535792</v>
      </c>
      <c r="I43" s="16">
        <v>9957804</v>
      </c>
      <c r="J43" s="16">
        <v>10259934</v>
      </c>
      <c r="K43" s="16">
        <v>13018814</v>
      </c>
      <c r="L43" s="16">
        <v>15206978</v>
      </c>
      <c r="M43" s="51">
        <v>15130841</v>
      </c>
      <c r="N43" s="18">
        <f t="shared" si="1"/>
        <v>130821171</v>
      </c>
    </row>
    <row r="44" spans="1:14" ht="12" customHeight="1">
      <c r="A44" s="10" t="str">
        <f>'Pregnant Women Participating'!A44</f>
        <v>Wisconsin</v>
      </c>
      <c r="B44" s="18">
        <v>4776902</v>
      </c>
      <c r="C44" s="16">
        <v>4833124</v>
      </c>
      <c r="D44" s="16">
        <v>4844125</v>
      </c>
      <c r="E44" s="16">
        <v>4881281</v>
      </c>
      <c r="F44" s="16">
        <v>4647618</v>
      </c>
      <c r="G44" s="16">
        <v>4877140</v>
      </c>
      <c r="H44" s="16">
        <v>4901482</v>
      </c>
      <c r="I44" s="16">
        <v>4996883</v>
      </c>
      <c r="J44" s="16">
        <v>5004784</v>
      </c>
      <c r="K44" s="16">
        <v>5454503</v>
      </c>
      <c r="L44" s="16">
        <v>6938320</v>
      </c>
      <c r="M44" s="51">
        <v>7028183</v>
      </c>
      <c r="N44" s="18">
        <f t="shared" si="1"/>
        <v>63184345</v>
      </c>
    </row>
    <row r="45" spans="1:14" s="23" customFormat="1" ht="24.75" customHeight="1">
      <c r="A45" s="19" t="str">
        <f>'Pregnant Women Participating'!A45</f>
        <v>Midwest Region</v>
      </c>
      <c r="B45" s="21">
        <v>47140815</v>
      </c>
      <c r="C45" s="20">
        <v>48332611</v>
      </c>
      <c r="D45" s="20">
        <v>53487268</v>
      </c>
      <c r="E45" s="20">
        <v>48534736</v>
      </c>
      <c r="F45" s="20">
        <v>48920606</v>
      </c>
      <c r="G45" s="20">
        <v>49397820</v>
      </c>
      <c r="H45" s="20">
        <v>51516050</v>
      </c>
      <c r="I45" s="20">
        <v>51413426</v>
      </c>
      <c r="J45" s="20">
        <v>55317334</v>
      </c>
      <c r="K45" s="20">
        <v>62897002</v>
      </c>
      <c r="L45" s="20">
        <v>73349251</v>
      </c>
      <c r="M45" s="50">
        <v>74329239</v>
      </c>
      <c r="N45" s="21">
        <f t="shared" si="1"/>
        <v>664636158</v>
      </c>
    </row>
    <row r="46" spans="1:14" ht="12" customHeight="1">
      <c r="A46" s="10" t="str">
        <f>'Pregnant Women Participating'!A46</f>
        <v>Arkansas</v>
      </c>
      <c r="B46" s="18">
        <v>3950319</v>
      </c>
      <c r="C46" s="16">
        <v>3902566</v>
      </c>
      <c r="D46" s="16">
        <v>3956854</v>
      </c>
      <c r="E46" s="16">
        <v>3969908</v>
      </c>
      <c r="F46" s="16">
        <v>3531459</v>
      </c>
      <c r="G46" s="16">
        <v>4018729</v>
      </c>
      <c r="H46" s="16">
        <v>4168178</v>
      </c>
      <c r="I46" s="16">
        <v>4188775</v>
      </c>
      <c r="J46" s="16">
        <v>4308776</v>
      </c>
      <c r="K46" s="16">
        <v>4781707</v>
      </c>
      <c r="L46" s="16">
        <v>6512070</v>
      </c>
      <c r="M46" s="51">
        <v>6521525</v>
      </c>
      <c r="N46" s="18">
        <f t="shared" si="1"/>
        <v>53810866</v>
      </c>
    </row>
    <row r="47" spans="1:14" ht="12" customHeight="1">
      <c r="A47" s="10" t="str">
        <f>'Pregnant Women Participating'!A47</f>
        <v>Louisiana</v>
      </c>
      <c r="B47" s="18">
        <v>7324322</v>
      </c>
      <c r="C47" s="16">
        <v>7352554</v>
      </c>
      <c r="D47" s="16">
        <v>7327333</v>
      </c>
      <c r="E47" s="16">
        <v>7365597</v>
      </c>
      <c r="F47" s="16">
        <v>6972447</v>
      </c>
      <c r="G47" s="16">
        <v>7231240</v>
      </c>
      <c r="H47" s="16">
        <v>7250137</v>
      </c>
      <c r="I47" s="16">
        <v>7612862</v>
      </c>
      <c r="J47" s="16">
        <v>7734898</v>
      </c>
      <c r="K47" s="16">
        <v>7854258</v>
      </c>
      <c r="L47" s="16">
        <v>10998274</v>
      </c>
      <c r="M47" s="51">
        <v>10829200</v>
      </c>
      <c r="N47" s="18">
        <f t="shared" si="1"/>
        <v>95853122</v>
      </c>
    </row>
    <row r="48" spans="1:14" ht="12" customHeight="1">
      <c r="A48" s="10" t="str">
        <f>'Pregnant Women Participating'!A48</f>
        <v>New Mexico</v>
      </c>
      <c r="B48" s="18">
        <v>2056305</v>
      </c>
      <c r="C48" s="16">
        <v>2051246</v>
      </c>
      <c r="D48" s="16">
        <v>2081921</v>
      </c>
      <c r="E48" s="16">
        <v>2061789</v>
      </c>
      <c r="F48" s="16">
        <v>1961013</v>
      </c>
      <c r="G48" s="16">
        <v>2073110</v>
      </c>
      <c r="H48" s="16">
        <v>2087935</v>
      </c>
      <c r="I48" s="16">
        <v>2165528</v>
      </c>
      <c r="J48" s="16">
        <v>2156332</v>
      </c>
      <c r="K48" s="16">
        <v>2418369</v>
      </c>
      <c r="L48" s="16">
        <v>3274136</v>
      </c>
      <c r="M48" s="51">
        <v>3592154</v>
      </c>
      <c r="N48" s="18">
        <f t="shared" si="1"/>
        <v>27979838</v>
      </c>
    </row>
    <row r="49" spans="1:14" ht="12" customHeight="1">
      <c r="A49" s="10" t="str">
        <f>'Pregnant Women Participating'!A49</f>
        <v>Oklahoma</v>
      </c>
      <c r="B49" s="18">
        <v>3816132</v>
      </c>
      <c r="C49" s="16">
        <v>3764505</v>
      </c>
      <c r="D49" s="16">
        <v>3747809</v>
      </c>
      <c r="E49" s="16">
        <v>3666069</v>
      </c>
      <c r="F49" s="16">
        <v>3429627</v>
      </c>
      <c r="G49" s="16">
        <v>3734171</v>
      </c>
      <c r="H49" s="16">
        <v>3695224</v>
      </c>
      <c r="I49" s="16">
        <v>3864840</v>
      </c>
      <c r="J49" s="16">
        <v>3860628</v>
      </c>
      <c r="K49" s="16">
        <v>4033904</v>
      </c>
      <c r="L49" s="16">
        <v>4488708</v>
      </c>
      <c r="M49" s="51">
        <v>5820434</v>
      </c>
      <c r="N49" s="18">
        <f t="shared" si="1"/>
        <v>47922051</v>
      </c>
    </row>
    <row r="50" spans="1:14" ht="12" customHeight="1">
      <c r="A50" s="10" t="str">
        <f>'Pregnant Women Participating'!A50</f>
        <v>Texas</v>
      </c>
      <c r="B50" s="18">
        <v>28450620</v>
      </c>
      <c r="C50" s="16">
        <v>28629968</v>
      </c>
      <c r="D50" s="16">
        <v>22633677</v>
      </c>
      <c r="E50" s="16">
        <v>26889585</v>
      </c>
      <c r="F50" s="16">
        <v>25293912</v>
      </c>
      <c r="G50" s="16">
        <v>27612033</v>
      </c>
      <c r="H50" s="16">
        <v>27579013</v>
      </c>
      <c r="I50" s="16">
        <v>28235429</v>
      </c>
      <c r="J50" s="16">
        <v>29168485</v>
      </c>
      <c r="K50" s="16">
        <v>28877646</v>
      </c>
      <c r="L50" s="16">
        <v>45921164</v>
      </c>
      <c r="M50" s="51">
        <v>48599982</v>
      </c>
      <c r="N50" s="18">
        <f t="shared" si="1"/>
        <v>367891514</v>
      </c>
    </row>
    <row r="51" spans="1:14" ht="12" customHeight="1">
      <c r="A51" s="10" t="str">
        <f>'Pregnant Women Participating'!A51</f>
        <v>Acoma, Canoncito &amp; Laguna, NM</v>
      </c>
      <c r="B51" s="18">
        <v>17447</v>
      </c>
      <c r="C51" s="16">
        <v>14073</v>
      </c>
      <c r="D51" s="16">
        <v>20372</v>
      </c>
      <c r="E51" s="16">
        <v>18142</v>
      </c>
      <c r="F51" s="16">
        <v>19717</v>
      </c>
      <c r="G51" s="16">
        <v>19928</v>
      </c>
      <c r="H51" s="16">
        <v>32336</v>
      </c>
      <c r="I51" s="16">
        <v>19937</v>
      </c>
      <c r="J51" s="16">
        <v>23780</v>
      </c>
      <c r="K51" s="16">
        <v>16000</v>
      </c>
      <c r="L51" s="16">
        <v>29050</v>
      </c>
      <c r="M51" s="51">
        <v>38901</v>
      </c>
      <c r="N51" s="18">
        <f t="shared" si="1"/>
        <v>269683</v>
      </c>
    </row>
    <row r="52" spans="1:14" ht="12" customHeight="1">
      <c r="A52" s="10" t="str">
        <f>'Pregnant Women Participating'!A52</f>
        <v>Eight Northern Pueblos, NM</v>
      </c>
      <c r="B52" s="18">
        <v>11958</v>
      </c>
      <c r="C52" s="16">
        <v>11523</v>
      </c>
      <c r="D52" s="16">
        <v>11870</v>
      </c>
      <c r="E52" s="16">
        <v>12133</v>
      </c>
      <c r="F52" s="16">
        <v>11963</v>
      </c>
      <c r="G52" s="16">
        <v>11082</v>
      </c>
      <c r="H52" s="16">
        <v>10926</v>
      </c>
      <c r="I52" s="16">
        <v>12490</v>
      </c>
      <c r="J52" s="16">
        <v>12740</v>
      </c>
      <c r="K52" s="16">
        <v>10950</v>
      </c>
      <c r="L52" s="16">
        <v>12752</v>
      </c>
      <c r="M52" s="51">
        <v>12158</v>
      </c>
      <c r="N52" s="18">
        <f t="shared" si="1"/>
        <v>142545</v>
      </c>
    </row>
    <row r="53" spans="1:14" ht="12" customHeight="1">
      <c r="A53" s="10" t="str">
        <f>'Pregnant Women Participating'!A53</f>
        <v>Five Sandoval Pueblos, NM</v>
      </c>
      <c r="B53" s="18">
        <v>13221</v>
      </c>
      <c r="C53" s="16">
        <v>12778</v>
      </c>
      <c r="D53" s="16">
        <v>12075</v>
      </c>
      <c r="E53" s="16">
        <v>12537</v>
      </c>
      <c r="F53" s="16">
        <v>12534</v>
      </c>
      <c r="G53" s="16">
        <v>12490</v>
      </c>
      <c r="H53" s="16">
        <v>12812</v>
      </c>
      <c r="I53" s="16">
        <v>13133</v>
      </c>
      <c r="J53" s="16">
        <v>11572</v>
      </c>
      <c r="K53" s="16">
        <v>10873</v>
      </c>
      <c r="L53" s="16">
        <v>13814</v>
      </c>
      <c r="M53" s="51">
        <v>29414</v>
      </c>
      <c r="N53" s="18">
        <f t="shared" si="1"/>
        <v>167253</v>
      </c>
    </row>
    <row r="54" spans="1:14" ht="12" customHeight="1">
      <c r="A54" s="10" t="str">
        <f>'Pregnant Women Participating'!A54</f>
        <v>Isleta Pueblo, NM</v>
      </c>
      <c r="B54" s="18">
        <v>35249</v>
      </c>
      <c r="C54" s="16">
        <v>34592</v>
      </c>
      <c r="D54" s="16">
        <v>33305</v>
      </c>
      <c r="E54" s="16">
        <v>35412</v>
      </c>
      <c r="F54" s="16">
        <v>33489</v>
      </c>
      <c r="G54" s="16">
        <v>36705</v>
      </c>
      <c r="H54" s="16">
        <v>34734</v>
      </c>
      <c r="I54" s="16">
        <v>36394</v>
      </c>
      <c r="J54" s="16">
        <v>36284</v>
      </c>
      <c r="K54" s="16">
        <v>37889</v>
      </c>
      <c r="L54" s="16">
        <v>43089</v>
      </c>
      <c r="M54" s="51">
        <v>51465</v>
      </c>
      <c r="N54" s="18">
        <f t="shared" si="1"/>
        <v>448607</v>
      </c>
    </row>
    <row r="55" spans="1:14" ht="12" customHeight="1">
      <c r="A55" s="10" t="str">
        <f>'Pregnant Women Participating'!A55</f>
        <v>San Felipe Pueblo, NM</v>
      </c>
      <c r="B55" s="18">
        <v>11662</v>
      </c>
      <c r="C55" s="16">
        <v>12058</v>
      </c>
      <c r="D55" s="16">
        <v>11555</v>
      </c>
      <c r="E55" s="16">
        <v>12808</v>
      </c>
      <c r="F55" s="16">
        <v>13253</v>
      </c>
      <c r="G55" s="16">
        <v>14093</v>
      </c>
      <c r="H55" s="16">
        <v>12831</v>
      </c>
      <c r="I55" s="16">
        <v>12199</v>
      </c>
      <c r="J55" s="16">
        <v>15129</v>
      </c>
      <c r="K55" s="16">
        <v>12059</v>
      </c>
      <c r="L55" s="16">
        <v>12774</v>
      </c>
      <c r="M55" s="51">
        <v>12509</v>
      </c>
      <c r="N55" s="18">
        <f t="shared" si="1"/>
        <v>152930</v>
      </c>
    </row>
    <row r="56" spans="1:14" ht="12" customHeight="1">
      <c r="A56" s="10" t="str">
        <f>'Pregnant Women Participating'!A56</f>
        <v>Santo Domingo Tribe, NM</v>
      </c>
      <c r="B56" s="18">
        <v>11777</v>
      </c>
      <c r="C56" s="16">
        <v>12577</v>
      </c>
      <c r="D56" s="16">
        <v>12606</v>
      </c>
      <c r="E56" s="16">
        <v>10509</v>
      </c>
      <c r="F56" s="16">
        <v>9041</v>
      </c>
      <c r="G56" s="16">
        <v>10584</v>
      </c>
      <c r="H56" s="16">
        <v>12691</v>
      </c>
      <c r="I56" s="16">
        <v>12974</v>
      </c>
      <c r="J56" s="16">
        <v>13430</v>
      </c>
      <c r="K56" s="16">
        <v>13049</v>
      </c>
      <c r="L56" s="16">
        <v>16228</v>
      </c>
      <c r="M56" s="51">
        <v>25583</v>
      </c>
      <c r="N56" s="18">
        <f t="shared" si="1"/>
        <v>161049</v>
      </c>
    </row>
    <row r="57" spans="1:14" ht="12" customHeight="1">
      <c r="A57" s="10" t="str">
        <f>'Pregnant Women Participating'!A57</f>
        <v>Zuni Pueblo, NM</v>
      </c>
      <c r="B57" s="18">
        <v>40812</v>
      </c>
      <c r="C57" s="16">
        <v>38351</v>
      </c>
      <c r="D57" s="16">
        <v>40481</v>
      </c>
      <c r="E57" s="16">
        <v>39835</v>
      </c>
      <c r="F57" s="16">
        <v>37056</v>
      </c>
      <c r="G57" s="16">
        <v>39766</v>
      </c>
      <c r="H57" s="16">
        <v>51809</v>
      </c>
      <c r="I57" s="16">
        <v>40454</v>
      </c>
      <c r="J57" s="16">
        <v>44317</v>
      </c>
      <c r="K57" s="16">
        <v>41238</v>
      </c>
      <c r="L57" s="16">
        <v>49752</v>
      </c>
      <c r="M57" s="51">
        <v>41350</v>
      </c>
      <c r="N57" s="18">
        <f t="shared" si="1"/>
        <v>505221</v>
      </c>
    </row>
    <row r="58" spans="1:14" ht="12" customHeight="1">
      <c r="A58" s="10" t="str">
        <f>'Pregnant Women Participating'!A58</f>
        <v>Cherokee Nation, OK</v>
      </c>
      <c r="B58" s="18">
        <v>315394</v>
      </c>
      <c r="C58" s="16">
        <v>288017</v>
      </c>
      <c r="D58" s="16">
        <v>316325</v>
      </c>
      <c r="E58" s="16">
        <v>313749</v>
      </c>
      <c r="F58" s="16">
        <v>202583</v>
      </c>
      <c r="G58" s="16">
        <v>310427</v>
      </c>
      <c r="H58" s="16">
        <v>296012</v>
      </c>
      <c r="I58" s="16">
        <v>314442</v>
      </c>
      <c r="J58" s="16">
        <v>332368</v>
      </c>
      <c r="K58" s="16">
        <v>448971</v>
      </c>
      <c r="L58" s="16">
        <v>479605</v>
      </c>
      <c r="M58" s="51">
        <v>508437</v>
      </c>
      <c r="N58" s="18">
        <f t="shared" si="1"/>
        <v>4126330</v>
      </c>
    </row>
    <row r="59" spans="1:14" ht="12" customHeight="1">
      <c r="A59" s="10" t="str">
        <f>'Pregnant Women Participating'!A59</f>
        <v>Chickasaw Nation, OK</v>
      </c>
      <c r="B59" s="18">
        <v>127896</v>
      </c>
      <c r="C59" s="16">
        <v>111301</v>
      </c>
      <c r="D59" s="16">
        <v>111232</v>
      </c>
      <c r="E59" s="16">
        <v>107144</v>
      </c>
      <c r="F59" s="16">
        <v>107352</v>
      </c>
      <c r="G59" s="16">
        <v>119831</v>
      </c>
      <c r="H59" s="16">
        <v>122358</v>
      </c>
      <c r="I59" s="16">
        <v>125441</v>
      </c>
      <c r="J59" s="16">
        <v>132369</v>
      </c>
      <c r="K59" s="16">
        <v>153549</v>
      </c>
      <c r="L59" s="16">
        <v>191216</v>
      </c>
      <c r="M59" s="51">
        <v>190009</v>
      </c>
      <c r="N59" s="18">
        <f t="shared" si="1"/>
        <v>1599698</v>
      </c>
    </row>
    <row r="60" spans="1:14" ht="12" customHeight="1">
      <c r="A60" s="10" t="str">
        <f>'Pregnant Women Participating'!A60</f>
        <v>Choctaw Nation, OK</v>
      </c>
      <c r="B60" s="18">
        <v>157241</v>
      </c>
      <c r="C60" s="16">
        <v>158396</v>
      </c>
      <c r="D60" s="16">
        <v>162908</v>
      </c>
      <c r="E60" s="16">
        <v>155504</v>
      </c>
      <c r="F60" s="16">
        <v>134794</v>
      </c>
      <c r="G60" s="16">
        <v>169017</v>
      </c>
      <c r="H60" s="16">
        <v>166020</v>
      </c>
      <c r="I60" s="16">
        <v>165523</v>
      </c>
      <c r="J60" s="16">
        <v>171342</v>
      </c>
      <c r="K60" s="16">
        <v>194926</v>
      </c>
      <c r="L60" s="16">
        <v>268210</v>
      </c>
      <c r="M60" s="51">
        <v>262114</v>
      </c>
      <c r="N60" s="18">
        <f t="shared" si="1"/>
        <v>2165995</v>
      </c>
    </row>
    <row r="61" spans="1:14" ht="12" customHeight="1">
      <c r="A61" s="10" t="str">
        <f>'Pregnant Women Participating'!A61</f>
        <v>Citizen Potawatomi Nation, OK</v>
      </c>
      <c r="B61" s="18">
        <v>46208</v>
      </c>
      <c r="C61" s="16">
        <v>45378</v>
      </c>
      <c r="D61" s="16">
        <v>45014</v>
      </c>
      <c r="E61" s="16">
        <v>44394</v>
      </c>
      <c r="F61" s="16">
        <v>43661</v>
      </c>
      <c r="G61" s="16">
        <v>46462</v>
      </c>
      <c r="H61" s="16">
        <v>44459</v>
      </c>
      <c r="I61" s="16">
        <v>45027</v>
      </c>
      <c r="J61" s="16">
        <v>47835</v>
      </c>
      <c r="K61" s="16">
        <v>56159</v>
      </c>
      <c r="L61" s="16">
        <v>66565</v>
      </c>
      <c r="M61" s="51">
        <v>66272</v>
      </c>
      <c r="N61" s="18">
        <f t="shared" si="1"/>
        <v>597434</v>
      </c>
    </row>
    <row r="62" spans="1:14" ht="12" customHeight="1">
      <c r="A62" s="10" t="str">
        <f>'Pregnant Women Participating'!A62</f>
        <v>Inter-Tribal Council, OK</v>
      </c>
      <c r="B62" s="18">
        <v>41941</v>
      </c>
      <c r="C62" s="16">
        <v>40783</v>
      </c>
      <c r="D62" s="16">
        <v>43069</v>
      </c>
      <c r="E62" s="16">
        <v>43097</v>
      </c>
      <c r="F62" s="16">
        <v>36629</v>
      </c>
      <c r="G62" s="16">
        <v>43548</v>
      </c>
      <c r="H62" s="16">
        <v>41912</v>
      </c>
      <c r="I62" s="16">
        <v>43047</v>
      </c>
      <c r="J62" s="16">
        <v>44811</v>
      </c>
      <c r="K62" s="16">
        <v>48550</v>
      </c>
      <c r="L62" s="16">
        <v>52572</v>
      </c>
      <c r="M62" s="51">
        <v>51200</v>
      </c>
      <c r="N62" s="18">
        <f t="shared" si="1"/>
        <v>531159</v>
      </c>
    </row>
    <row r="63" spans="1:14" ht="12" customHeight="1">
      <c r="A63" s="10" t="str">
        <f>'Pregnant Women Participating'!A63</f>
        <v>Muscogee Creek Nation, OK</v>
      </c>
      <c r="B63" s="18">
        <v>108733</v>
      </c>
      <c r="C63" s="16">
        <v>105838</v>
      </c>
      <c r="D63" s="16">
        <v>111450</v>
      </c>
      <c r="E63" s="16">
        <v>108693</v>
      </c>
      <c r="F63" s="16">
        <v>94744</v>
      </c>
      <c r="G63" s="16">
        <v>119503</v>
      </c>
      <c r="H63" s="16">
        <v>115941</v>
      </c>
      <c r="I63" s="16">
        <v>122715</v>
      </c>
      <c r="J63" s="16">
        <v>122128</v>
      </c>
      <c r="K63" s="16">
        <v>131655</v>
      </c>
      <c r="L63" s="16">
        <v>179609</v>
      </c>
      <c r="M63" s="51">
        <v>162805</v>
      </c>
      <c r="N63" s="18">
        <f t="shared" si="1"/>
        <v>1483814</v>
      </c>
    </row>
    <row r="64" spans="1:14" ht="12" customHeight="1">
      <c r="A64" s="10" t="str">
        <f>'Pregnant Women Participating'!A64</f>
        <v>Osage Tribal Council, OK</v>
      </c>
      <c r="B64" s="18">
        <v>72786</v>
      </c>
      <c r="C64" s="16">
        <v>156681</v>
      </c>
      <c r="D64" s="16">
        <v>121724</v>
      </c>
      <c r="E64" s="16">
        <v>128486</v>
      </c>
      <c r="F64" s="16">
        <v>161386</v>
      </c>
      <c r="G64" s="16">
        <v>116156</v>
      </c>
      <c r="H64" s="16">
        <v>137560</v>
      </c>
      <c r="I64" s="16">
        <v>173686</v>
      </c>
      <c r="J64" s="16">
        <v>116621</v>
      </c>
      <c r="K64" s="16">
        <v>198570</v>
      </c>
      <c r="L64" s="16">
        <v>229728</v>
      </c>
      <c r="M64" s="51">
        <v>132420</v>
      </c>
      <c r="N64" s="18">
        <f t="shared" si="1"/>
        <v>1745804</v>
      </c>
    </row>
    <row r="65" spans="1:14" ht="12" customHeight="1">
      <c r="A65" s="10" t="str">
        <f>'Pregnant Women Participating'!A65</f>
        <v>Otoe-Missouria Tribe, OK</v>
      </c>
      <c r="B65" s="18">
        <v>20513</v>
      </c>
      <c r="C65" s="16">
        <v>20388</v>
      </c>
      <c r="D65" s="16">
        <v>20275</v>
      </c>
      <c r="E65" s="16">
        <v>20745</v>
      </c>
      <c r="F65" s="16">
        <v>18598</v>
      </c>
      <c r="G65" s="16">
        <v>20373</v>
      </c>
      <c r="H65" s="16">
        <v>20416</v>
      </c>
      <c r="I65" s="16">
        <v>21476</v>
      </c>
      <c r="J65" s="16">
        <v>19689</v>
      </c>
      <c r="K65" s="16">
        <v>16724</v>
      </c>
      <c r="L65" s="16">
        <v>17840</v>
      </c>
      <c r="M65" s="51">
        <v>21000</v>
      </c>
      <c r="N65" s="18">
        <f t="shared" si="1"/>
        <v>238037</v>
      </c>
    </row>
    <row r="66" spans="1:14" ht="12" customHeight="1">
      <c r="A66" s="10" t="str">
        <f>'Pregnant Women Participating'!A66</f>
        <v>Wichita, Caddo &amp; Delaware (WCD), OK</v>
      </c>
      <c r="B66" s="18">
        <v>144767</v>
      </c>
      <c r="C66" s="16">
        <v>137216</v>
      </c>
      <c r="D66" s="16">
        <v>147870</v>
      </c>
      <c r="E66" s="16">
        <v>140262</v>
      </c>
      <c r="F66" s="16">
        <v>127495</v>
      </c>
      <c r="G66" s="16">
        <v>158152</v>
      </c>
      <c r="H66" s="16">
        <v>161084</v>
      </c>
      <c r="I66" s="16">
        <v>169068</v>
      </c>
      <c r="J66" s="16">
        <v>174959</v>
      </c>
      <c r="K66" s="16">
        <v>191947</v>
      </c>
      <c r="L66" s="16">
        <v>254490</v>
      </c>
      <c r="M66" s="51">
        <v>245717</v>
      </c>
      <c r="N66" s="18">
        <f t="shared" si="1"/>
        <v>2053027</v>
      </c>
    </row>
    <row r="67" spans="1:14" s="23" customFormat="1" ht="24.75" customHeight="1">
      <c r="A67" s="19" t="str">
        <f>'Pregnant Women Participating'!A67</f>
        <v>Southwest Region</v>
      </c>
      <c r="B67" s="21">
        <v>46775303</v>
      </c>
      <c r="C67" s="20">
        <v>46900789</v>
      </c>
      <c r="D67" s="20">
        <v>40969725</v>
      </c>
      <c r="E67" s="20">
        <v>45156398</v>
      </c>
      <c r="F67" s="20">
        <v>42252753</v>
      </c>
      <c r="G67" s="20">
        <v>45917400</v>
      </c>
      <c r="H67" s="20">
        <v>46054388</v>
      </c>
      <c r="I67" s="20">
        <v>47395440</v>
      </c>
      <c r="J67" s="20">
        <v>48548493</v>
      </c>
      <c r="K67" s="20">
        <v>49548993</v>
      </c>
      <c r="L67" s="20">
        <v>73111646</v>
      </c>
      <c r="M67" s="50">
        <v>77214649</v>
      </c>
      <c r="N67" s="21">
        <f t="shared" si="1"/>
        <v>609845977</v>
      </c>
    </row>
    <row r="68" spans="1:14" ht="12" customHeight="1">
      <c r="A68" s="10" t="str">
        <f>'Pregnant Women Participating'!A68</f>
        <v>Colorado</v>
      </c>
      <c r="B68" s="18">
        <v>3850275</v>
      </c>
      <c r="C68" s="16">
        <v>3891866</v>
      </c>
      <c r="D68" s="16">
        <v>3898840</v>
      </c>
      <c r="E68" s="16">
        <v>3950002</v>
      </c>
      <c r="F68" s="16">
        <v>3838700</v>
      </c>
      <c r="G68" s="16">
        <v>3916409</v>
      </c>
      <c r="H68" s="16">
        <v>3804459</v>
      </c>
      <c r="I68" s="16">
        <v>4003930</v>
      </c>
      <c r="J68" s="16">
        <v>3943177</v>
      </c>
      <c r="K68" s="16">
        <v>4034317</v>
      </c>
      <c r="L68" s="16">
        <v>5199194</v>
      </c>
      <c r="M68" s="51">
        <v>5388488</v>
      </c>
      <c r="N68" s="18">
        <f t="shared" si="1"/>
        <v>49719657</v>
      </c>
    </row>
    <row r="69" spans="1:14" ht="12" customHeight="1">
      <c r="A69" s="10" t="str">
        <f>'Pregnant Women Participating'!A69</f>
        <v>Iowa</v>
      </c>
      <c r="B69" s="18">
        <v>2608541</v>
      </c>
      <c r="C69" s="16">
        <v>2697785</v>
      </c>
      <c r="D69" s="16">
        <v>2558293</v>
      </c>
      <c r="E69" s="16">
        <v>2635768</v>
      </c>
      <c r="F69" s="16">
        <v>2496846</v>
      </c>
      <c r="G69" s="16">
        <v>2512487</v>
      </c>
      <c r="H69" s="16">
        <v>2722394</v>
      </c>
      <c r="I69" s="16">
        <v>2683475</v>
      </c>
      <c r="J69" s="16">
        <v>2766561</v>
      </c>
      <c r="K69" s="16">
        <v>3161170</v>
      </c>
      <c r="L69" s="16">
        <v>4015298</v>
      </c>
      <c r="M69" s="51">
        <v>4055910</v>
      </c>
      <c r="N69" s="18">
        <f t="shared" si="1"/>
        <v>34914528</v>
      </c>
    </row>
    <row r="70" spans="1:14" ht="12" customHeight="1">
      <c r="A70" s="10" t="str">
        <f>'Pregnant Women Participating'!A70</f>
        <v>Kansas</v>
      </c>
      <c r="B70" s="18">
        <v>2673702</v>
      </c>
      <c r="C70" s="16">
        <v>2699602</v>
      </c>
      <c r="D70" s="16">
        <v>2762852</v>
      </c>
      <c r="E70" s="16">
        <v>2744262</v>
      </c>
      <c r="F70" s="16">
        <v>2636326</v>
      </c>
      <c r="G70" s="16">
        <v>2752658</v>
      </c>
      <c r="H70" s="16">
        <v>2834002</v>
      </c>
      <c r="I70" s="16">
        <v>2918546</v>
      </c>
      <c r="J70" s="16">
        <v>2937596</v>
      </c>
      <c r="K70" s="16">
        <v>3324493</v>
      </c>
      <c r="L70" s="16">
        <v>4325627</v>
      </c>
      <c r="M70" s="51">
        <v>4338838</v>
      </c>
      <c r="N70" s="18">
        <f aca="true" t="shared" si="2" ref="N70:N101">IF(SUM(B70:M70)&gt;0,SUM(B70:M70)," ")</f>
        <v>36948504</v>
      </c>
    </row>
    <row r="71" spans="1:14" ht="12" customHeight="1">
      <c r="A71" s="10" t="str">
        <f>'Pregnant Women Participating'!A71</f>
        <v>Missouri</v>
      </c>
      <c r="B71" s="18">
        <v>5030056</v>
      </c>
      <c r="C71" s="16">
        <v>5131867</v>
      </c>
      <c r="D71" s="16">
        <v>5420700</v>
      </c>
      <c r="E71" s="16">
        <v>4901366</v>
      </c>
      <c r="F71" s="16">
        <v>4441120</v>
      </c>
      <c r="G71" s="16">
        <v>5215218</v>
      </c>
      <c r="H71" s="16">
        <v>5131115</v>
      </c>
      <c r="I71" s="16">
        <v>5164594</v>
      </c>
      <c r="J71" s="16">
        <v>5693674</v>
      </c>
      <c r="K71" s="16">
        <v>7383994</v>
      </c>
      <c r="L71" s="16">
        <v>8801561</v>
      </c>
      <c r="M71" s="51">
        <v>8599455</v>
      </c>
      <c r="N71" s="18">
        <f t="shared" si="2"/>
        <v>70914720</v>
      </c>
    </row>
    <row r="72" spans="1:14" ht="12" customHeight="1">
      <c r="A72" s="10" t="str">
        <f>'Pregnant Women Participating'!A72</f>
        <v>Montana</v>
      </c>
      <c r="B72" s="18">
        <v>743798</v>
      </c>
      <c r="C72" s="16">
        <v>741835</v>
      </c>
      <c r="D72" s="16">
        <v>760565</v>
      </c>
      <c r="E72" s="16">
        <v>800120</v>
      </c>
      <c r="F72" s="16">
        <v>749962</v>
      </c>
      <c r="G72" s="16">
        <v>786354</v>
      </c>
      <c r="H72" s="16">
        <v>812091</v>
      </c>
      <c r="I72" s="16">
        <v>850303</v>
      </c>
      <c r="J72" s="16">
        <v>828073</v>
      </c>
      <c r="K72" s="16">
        <v>844256</v>
      </c>
      <c r="L72" s="16">
        <v>1168363</v>
      </c>
      <c r="M72" s="51">
        <v>1406282</v>
      </c>
      <c r="N72" s="18">
        <f t="shared" si="2"/>
        <v>10492002</v>
      </c>
    </row>
    <row r="73" spans="1:14" ht="12" customHeight="1">
      <c r="A73" s="10" t="str">
        <f>'Pregnant Women Participating'!A73</f>
        <v>Nebraska</v>
      </c>
      <c r="B73" s="18">
        <v>1718141</v>
      </c>
      <c r="C73" s="16">
        <v>1747120</v>
      </c>
      <c r="D73" s="16">
        <v>1736059</v>
      </c>
      <c r="E73" s="16">
        <v>1755070</v>
      </c>
      <c r="F73" s="16">
        <v>1663460</v>
      </c>
      <c r="G73" s="16">
        <v>1724784</v>
      </c>
      <c r="H73" s="16">
        <v>1766237</v>
      </c>
      <c r="I73" s="16">
        <v>1768624</v>
      </c>
      <c r="J73" s="16">
        <v>1848032</v>
      </c>
      <c r="K73" s="16">
        <v>2018029</v>
      </c>
      <c r="L73" s="16">
        <v>2614810</v>
      </c>
      <c r="M73" s="51">
        <v>2648496</v>
      </c>
      <c r="N73" s="18">
        <f t="shared" si="2"/>
        <v>23008862</v>
      </c>
    </row>
    <row r="74" spans="1:14" ht="12" customHeight="1">
      <c r="A74" s="10" t="str">
        <f>'Pregnant Women Participating'!A74</f>
        <v>North Dakota</v>
      </c>
      <c r="B74" s="18">
        <v>526961</v>
      </c>
      <c r="C74" s="16">
        <v>564200</v>
      </c>
      <c r="D74" s="16">
        <v>609303</v>
      </c>
      <c r="E74" s="16">
        <v>592776</v>
      </c>
      <c r="F74" s="16">
        <v>536556</v>
      </c>
      <c r="G74" s="16">
        <v>598324</v>
      </c>
      <c r="H74" s="16">
        <v>582661</v>
      </c>
      <c r="I74" s="16">
        <v>560240</v>
      </c>
      <c r="J74" s="16">
        <v>634302</v>
      </c>
      <c r="K74" s="16">
        <v>570771</v>
      </c>
      <c r="L74" s="16">
        <v>807189</v>
      </c>
      <c r="M74" s="51">
        <v>778385</v>
      </c>
      <c r="N74" s="18">
        <f t="shared" si="2"/>
        <v>7361668</v>
      </c>
    </row>
    <row r="75" spans="1:14" ht="12" customHeight="1">
      <c r="A75" s="10" t="str">
        <f>'Pregnant Women Participating'!A75</f>
        <v>South Dakota</v>
      </c>
      <c r="B75" s="18">
        <v>841344</v>
      </c>
      <c r="C75" s="16">
        <v>914770</v>
      </c>
      <c r="D75" s="16">
        <v>903864</v>
      </c>
      <c r="E75" s="16">
        <v>885588</v>
      </c>
      <c r="F75" s="16">
        <v>769528</v>
      </c>
      <c r="G75" s="16">
        <v>992615</v>
      </c>
      <c r="H75" s="16">
        <v>855068</v>
      </c>
      <c r="I75" s="16">
        <v>920003</v>
      </c>
      <c r="J75" s="16">
        <v>962930</v>
      </c>
      <c r="K75" s="16">
        <v>903322</v>
      </c>
      <c r="L75" s="16">
        <v>1341064</v>
      </c>
      <c r="M75" s="51">
        <v>1243413</v>
      </c>
      <c r="N75" s="18">
        <f t="shared" si="2"/>
        <v>11533509</v>
      </c>
    </row>
    <row r="76" spans="1:14" ht="12" customHeight="1">
      <c r="A76" s="10" t="str">
        <f>'Pregnant Women Participating'!A76</f>
        <v>Utah</v>
      </c>
      <c r="B76" s="18">
        <v>2085784</v>
      </c>
      <c r="C76" s="16">
        <v>2555594</v>
      </c>
      <c r="D76" s="16">
        <v>2704850</v>
      </c>
      <c r="E76" s="16">
        <v>2553120</v>
      </c>
      <c r="F76" s="16">
        <v>2437877</v>
      </c>
      <c r="G76" s="16">
        <v>2841719</v>
      </c>
      <c r="H76" s="16">
        <v>2575352</v>
      </c>
      <c r="I76" s="16">
        <v>2578110</v>
      </c>
      <c r="J76" s="16">
        <v>2811956</v>
      </c>
      <c r="K76" s="16">
        <v>2480019</v>
      </c>
      <c r="L76" s="16">
        <v>3532463</v>
      </c>
      <c r="M76" s="51">
        <v>3627339</v>
      </c>
      <c r="N76" s="18">
        <f t="shared" si="2"/>
        <v>32784183</v>
      </c>
    </row>
    <row r="77" spans="1:14" ht="12" customHeight="1">
      <c r="A77" s="10" t="str">
        <f>'Pregnant Women Participating'!A77</f>
        <v>Wyoming</v>
      </c>
      <c r="B77" s="18">
        <v>345121</v>
      </c>
      <c r="C77" s="16">
        <v>348505</v>
      </c>
      <c r="D77" s="16">
        <v>361506</v>
      </c>
      <c r="E77" s="16">
        <v>365943</v>
      </c>
      <c r="F77" s="16">
        <v>348891</v>
      </c>
      <c r="G77" s="16">
        <v>383634</v>
      </c>
      <c r="H77" s="16">
        <v>376841</v>
      </c>
      <c r="I77" s="16">
        <v>382702</v>
      </c>
      <c r="J77" s="16">
        <v>378592</v>
      </c>
      <c r="K77" s="16">
        <v>386595</v>
      </c>
      <c r="L77" s="16">
        <v>591026</v>
      </c>
      <c r="M77" s="51">
        <v>641981</v>
      </c>
      <c r="N77" s="18">
        <f t="shared" si="2"/>
        <v>4911337</v>
      </c>
    </row>
    <row r="78" spans="1:14" ht="12" customHeight="1">
      <c r="A78" s="10" t="str">
        <f>'Pregnant Women Participating'!A78</f>
        <v>Ute Mountain Ute Tribe, CO</v>
      </c>
      <c r="B78" s="18">
        <v>7269</v>
      </c>
      <c r="C78" s="16">
        <v>7521</v>
      </c>
      <c r="D78" s="16">
        <v>7574</v>
      </c>
      <c r="E78" s="16">
        <v>7961</v>
      </c>
      <c r="F78" s="16">
        <v>8194</v>
      </c>
      <c r="G78" s="16">
        <v>8540</v>
      </c>
      <c r="H78" s="16">
        <v>8827</v>
      </c>
      <c r="I78" s="16">
        <v>8748</v>
      </c>
      <c r="J78" s="16">
        <v>8699</v>
      </c>
      <c r="K78" s="16">
        <v>11892</v>
      </c>
      <c r="L78" s="16">
        <v>8651</v>
      </c>
      <c r="M78" s="51">
        <v>8770</v>
      </c>
      <c r="N78" s="18">
        <f t="shared" si="2"/>
        <v>102646</v>
      </c>
    </row>
    <row r="79" spans="1:14" ht="12" customHeight="1">
      <c r="A79" s="10" t="str">
        <f>'Pregnant Women Participating'!A79</f>
        <v>Omaha Sioux, NE</v>
      </c>
      <c r="B79" s="18">
        <v>21833</v>
      </c>
      <c r="C79" s="16">
        <v>20624</v>
      </c>
      <c r="D79" s="16">
        <v>21584</v>
      </c>
      <c r="E79" s="16">
        <v>20288</v>
      </c>
      <c r="F79" s="16">
        <v>21106</v>
      </c>
      <c r="G79" s="16">
        <v>22497</v>
      </c>
      <c r="H79" s="16">
        <v>23372</v>
      </c>
      <c r="I79" s="16">
        <v>24986</v>
      </c>
      <c r="J79" s="16">
        <v>26132</v>
      </c>
      <c r="K79" s="16">
        <v>25291</v>
      </c>
      <c r="L79" s="16">
        <v>26203</v>
      </c>
      <c r="M79" s="51">
        <v>26895</v>
      </c>
      <c r="N79" s="18">
        <f t="shared" si="2"/>
        <v>280811</v>
      </c>
    </row>
    <row r="80" spans="1:14" ht="12" customHeight="1">
      <c r="A80" s="10" t="str">
        <f>'Pregnant Women Participating'!A80</f>
        <v>Santee Sioux, NE</v>
      </c>
      <c r="B80" s="18">
        <v>6574</v>
      </c>
      <c r="C80" s="16">
        <v>6400</v>
      </c>
      <c r="D80" s="16">
        <v>6727</v>
      </c>
      <c r="E80" s="16">
        <v>6840</v>
      </c>
      <c r="F80" s="16">
        <v>6079</v>
      </c>
      <c r="G80" s="16">
        <v>6643</v>
      </c>
      <c r="H80" s="16">
        <v>7688</v>
      </c>
      <c r="I80" s="16">
        <v>6744</v>
      </c>
      <c r="J80" s="16">
        <v>6660</v>
      </c>
      <c r="K80" s="16">
        <v>6937</v>
      </c>
      <c r="L80" s="16">
        <v>7211</v>
      </c>
      <c r="M80" s="51">
        <v>6667</v>
      </c>
      <c r="N80" s="18">
        <f t="shared" si="2"/>
        <v>81170</v>
      </c>
    </row>
    <row r="81" spans="1:14" ht="12" customHeight="1">
      <c r="A81" s="10" t="str">
        <f>'Pregnant Women Participating'!A81</f>
        <v>Winnebago Tribe, NE</v>
      </c>
      <c r="B81" s="18">
        <v>12217</v>
      </c>
      <c r="C81" s="16">
        <v>11311</v>
      </c>
      <c r="D81" s="16">
        <v>10145</v>
      </c>
      <c r="E81" s="16">
        <v>11459</v>
      </c>
      <c r="F81" s="16">
        <v>10692</v>
      </c>
      <c r="G81" s="16">
        <v>11101</v>
      </c>
      <c r="H81" s="16">
        <v>10790</v>
      </c>
      <c r="I81" s="16">
        <v>11880</v>
      </c>
      <c r="J81" s="16">
        <v>13097</v>
      </c>
      <c r="K81" s="16">
        <v>11624</v>
      </c>
      <c r="L81" s="16">
        <v>12514</v>
      </c>
      <c r="M81" s="51">
        <v>13359</v>
      </c>
      <c r="N81" s="18">
        <f t="shared" si="2"/>
        <v>140189</v>
      </c>
    </row>
    <row r="82" spans="1:14" ht="12" customHeight="1">
      <c r="A82" s="10" t="str">
        <f>'Pregnant Women Participating'!A82</f>
        <v>Standing Rock Sioux Tribe, ND</v>
      </c>
      <c r="B82" s="18">
        <v>36458</v>
      </c>
      <c r="C82" s="16">
        <v>34613</v>
      </c>
      <c r="D82" s="16">
        <v>35517</v>
      </c>
      <c r="E82" s="16">
        <v>36750</v>
      </c>
      <c r="F82" s="16">
        <v>35119</v>
      </c>
      <c r="G82" s="16">
        <v>38329</v>
      </c>
      <c r="H82" s="16">
        <v>40103</v>
      </c>
      <c r="I82" s="16">
        <v>43554</v>
      </c>
      <c r="J82" s="16">
        <v>47626</v>
      </c>
      <c r="K82" s="16">
        <v>36295</v>
      </c>
      <c r="L82" s="16">
        <v>44590</v>
      </c>
      <c r="M82" s="51">
        <v>45701</v>
      </c>
      <c r="N82" s="18">
        <f t="shared" si="2"/>
        <v>474655</v>
      </c>
    </row>
    <row r="83" spans="1:14" ht="12" customHeight="1">
      <c r="A83" s="10" t="str">
        <f>'Pregnant Women Participating'!A83</f>
        <v>Three Affiliated Tribes, ND</v>
      </c>
      <c r="B83" s="18">
        <v>23027</v>
      </c>
      <c r="C83" s="16">
        <v>22500</v>
      </c>
      <c r="D83" s="16">
        <v>20508</v>
      </c>
      <c r="E83" s="16">
        <v>21075</v>
      </c>
      <c r="F83" s="16">
        <v>20344</v>
      </c>
      <c r="G83" s="16">
        <v>22332</v>
      </c>
      <c r="H83" s="16">
        <v>21953</v>
      </c>
      <c r="I83" s="16">
        <v>21465</v>
      </c>
      <c r="J83" s="16">
        <v>23303</v>
      </c>
      <c r="K83" s="16">
        <v>20219</v>
      </c>
      <c r="L83" s="16">
        <v>24884</v>
      </c>
      <c r="M83" s="51">
        <v>25131</v>
      </c>
      <c r="N83" s="18">
        <f t="shared" si="2"/>
        <v>266741</v>
      </c>
    </row>
    <row r="84" spans="1:14" ht="12" customHeight="1">
      <c r="A84" s="10" t="str">
        <f>'Pregnant Women Participating'!A84</f>
        <v>Cheyenne River Sioux, SD</v>
      </c>
      <c r="B84" s="18">
        <v>40001</v>
      </c>
      <c r="C84" s="16">
        <v>38217</v>
      </c>
      <c r="D84" s="16">
        <v>36128</v>
      </c>
      <c r="E84" s="16">
        <v>35914</v>
      </c>
      <c r="F84" s="16">
        <v>33319</v>
      </c>
      <c r="G84" s="16">
        <v>35990</v>
      </c>
      <c r="H84" s="16">
        <v>36394</v>
      </c>
      <c r="I84" s="16">
        <v>37919</v>
      </c>
      <c r="J84" s="16">
        <v>37276</v>
      </c>
      <c r="K84" s="16">
        <v>37151</v>
      </c>
      <c r="L84" s="16">
        <v>45655</v>
      </c>
      <c r="M84" s="51">
        <v>46508</v>
      </c>
      <c r="N84" s="18">
        <f t="shared" si="2"/>
        <v>460472</v>
      </c>
    </row>
    <row r="85" spans="1:14" ht="12" customHeight="1">
      <c r="A85" s="10" t="str">
        <f>'Pregnant Women Participating'!A85</f>
        <v>Rosebud Sioux, SD</v>
      </c>
      <c r="B85" s="18">
        <v>63202</v>
      </c>
      <c r="C85" s="16">
        <v>63873</v>
      </c>
      <c r="D85" s="16">
        <v>64623</v>
      </c>
      <c r="E85" s="16">
        <v>59182</v>
      </c>
      <c r="F85" s="16">
        <v>58099</v>
      </c>
      <c r="G85" s="16">
        <v>66479</v>
      </c>
      <c r="H85" s="16">
        <v>63835</v>
      </c>
      <c r="I85" s="16">
        <v>66282</v>
      </c>
      <c r="J85" s="16">
        <v>69425</v>
      </c>
      <c r="K85" s="16">
        <v>81065</v>
      </c>
      <c r="L85" s="16">
        <v>86755</v>
      </c>
      <c r="M85" s="51">
        <v>92702</v>
      </c>
      <c r="N85" s="18">
        <f t="shared" si="2"/>
        <v>835522</v>
      </c>
    </row>
    <row r="86" spans="1:14" ht="12" customHeight="1">
      <c r="A86" s="10" t="str">
        <f>'Pregnant Women Participating'!A86</f>
        <v>Northern Arapahoe, WY</v>
      </c>
      <c r="B86" s="18">
        <v>39059</v>
      </c>
      <c r="C86" s="16">
        <v>41873</v>
      </c>
      <c r="D86" s="16">
        <v>30235</v>
      </c>
      <c r="E86" s="16">
        <v>18332</v>
      </c>
      <c r="F86" s="16">
        <v>3758</v>
      </c>
      <c r="G86" s="16">
        <v>61349</v>
      </c>
      <c r="H86" s="16">
        <v>17560</v>
      </c>
      <c r="I86" s="16">
        <v>6015</v>
      </c>
      <c r="J86" s="16">
        <v>1695</v>
      </c>
      <c r="K86" s="16">
        <v>2959</v>
      </c>
      <c r="L86" s="16">
        <v>33737</v>
      </c>
      <c r="M86" s="51">
        <v>72398</v>
      </c>
      <c r="N86" s="18">
        <f t="shared" si="2"/>
        <v>328970</v>
      </c>
    </row>
    <row r="87" spans="1:14" ht="12" customHeight="1">
      <c r="A87" s="10" t="str">
        <f>'Pregnant Women Participating'!A87</f>
        <v>Shoshone Tribe, WY</v>
      </c>
      <c r="B87" s="18">
        <v>10719</v>
      </c>
      <c r="C87" s="16">
        <v>10982</v>
      </c>
      <c r="D87" s="16">
        <v>10318</v>
      </c>
      <c r="E87" s="16">
        <v>9175</v>
      </c>
      <c r="F87" s="16">
        <v>10252</v>
      </c>
      <c r="G87" s="16">
        <v>11308</v>
      </c>
      <c r="H87" s="16">
        <v>10231</v>
      </c>
      <c r="I87" s="16">
        <v>10201</v>
      </c>
      <c r="J87" s="16">
        <v>12369</v>
      </c>
      <c r="K87" s="16">
        <v>12879</v>
      </c>
      <c r="L87" s="16">
        <v>13763</v>
      </c>
      <c r="M87" s="51">
        <v>19846</v>
      </c>
      <c r="N87" s="18">
        <f t="shared" si="2"/>
        <v>142043</v>
      </c>
    </row>
    <row r="88" spans="1:14" s="23" customFormat="1" ht="24.75" customHeight="1">
      <c r="A88" s="19" t="str">
        <f>'Pregnant Women Participating'!A88</f>
        <v>Mountain Plains</v>
      </c>
      <c r="B88" s="21">
        <v>20684082</v>
      </c>
      <c r="C88" s="20">
        <v>21551058</v>
      </c>
      <c r="D88" s="20">
        <v>21960191</v>
      </c>
      <c r="E88" s="20">
        <v>21410991</v>
      </c>
      <c r="F88" s="20">
        <v>20126228</v>
      </c>
      <c r="G88" s="20">
        <v>22008770</v>
      </c>
      <c r="H88" s="20">
        <v>21700973</v>
      </c>
      <c r="I88" s="20">
        <v>22068321</v>
      </c>
      <c r="J88" s="20">
        <v>23051175</v>
      </c>
      <c r="K88" s="20">
        <v>25353278</v>
      </c>
      <c r="L88" s="20">
        <v>32700558</v>
      </c>
      <c r="M88" s="50">
        <v>33086564</v>
      </c>
      <c r="N88" s="21">
        <f t="shared" si="2"/>
        <v>285702189</v>
      </c>
    </row>
    <row r="89" spans="1:14" ht="12" customHeight="1">
      <c r="A89" s="11" t="str">
        <f>'Pregnant Women Participating'!A89</f>
        <v>Alaska</v>
      </c>
      <c r="B89" s="18">
        <v>1300489</v>
      </c>
      <c r="C89" s="16">
        <v>1181897</v>
      </c>
      <c r="D89" s="16">
        <v>1095443</v>
      </c>
      <c r="E89" s="16">
        <v>1433263</v>
      </c>
      <c r="F89" s="16">
        <v>1184536</v>
      </c>
      <c r="G89" s="16">
        <v>1323713</v>
      </c>
      <c r="H89" s="16">
        <v>1216821</v>
      </c>
      <c r="I89" s="16">
        <v>1308460</v>
      </c>
      <c r="J89" s="16">
        <v>1369784</v>
      </c>
      <c r="K89" s="16">
        <v>1386834</v>
      </c>
      <c r="L89" s="16">
        <v>1798169</v>
      </c>
      <c r="M89" s="51">
        <v>1669896</v>
      </c>
      <c r="N89" s="18">
        <f t="shared" si="2"/>
        <v>16269305</v>
      </c>
    </row>
    <row r="90" spans="1:14" ht="12" customHeight="1">
      <c r="A90" s="11" t="str">
        <f>'Pregnant Women Participating'!A90</f>
        <v>American Samoa</v>
      </c>
      <c r="B90" s="18">
        <v>408140</v>
      </c>
      <c r="C90" s="16">
        <v>435356</v>
      </c>
      <c r="D90" s="16">
        <v>435887</v>
      </c>
      <c r="E90" s="16">
        <v>434108</v>
      </c>
      <c r="F90" s="16">
        <v>429044</v>
      </c>
      <c r="G90" s="16">
        <v>439662</v>
      </c>
      <c r="H90" s="16">
        <v>437973</v>
      </c>
      <c r="I90" s="16">
        <v>431779</v>
      </c>
      <c r="J90" s="16">
        <v>433680</v>
      </c>
      <c r="K90" s="16">
        <v>450780</v>
      </c>
      <c r="L90" s="16">
        <v>382363</v>
      </c>
      <c r="M90" s="51">
        <v>306484</v>
      </c>
      <c r="N90" s="18">
        <f t="shared" si="2"/>
        <v>5025256</v>
      </c>
    </row>
    <row r="91" spans="1:14" ht="12" customHeight="1">
      <c r="A91" s="11" t="str">
        <f>'Pregnant Women Participating'!A91</f>
        <v>Arizona</v>
      </c>
      <c r="B91" s="18">
        <v>6758594</v>
      </c>
      <c r="C91" s="16">
        <v>6605414</v>
      </c>
      <c r="D91" s="16">
        <v>6637402</v>
      </c>
      <c r="E91" s="16">
        <v>6731323</v>
      </c>
      <c r="F91" s="16">
        <v>6534005</v>
      </c>
      <c r="G91" s="16">
        <v>6777592</v>
      </c>
      <c r="H91" s="16">
        <v>6898309</v>
      </c>
      <c r="I91" s="16">
        <v>7018908</v>
      </c>
      <c r="J91" s="16">
        <v>7183250</v>
      </c>
      <c r="K91" s="16">
        <v>7176798</v>
      </c>
      <c r="L91" s="16">
        <v>10488708</v>
      </c>
      <c r="M91" s="51">
        <v>10521145</v>
      </c>
      <c r="N91" s="18">
        <f t="shared" si="2"/>
        <v>89331448</v>
      </c>
    </row>
    <row r="92" spans="1:14" ht="12" customHeight="1">
      <c r="A92" s="11" t="str">
        <f>'Pregnant Women Participating'!A92</f>
        <v>California</v>
      </c>
      <c r="B92" s="18">
        <v>69181411</v>
      </c>
      <c r="C92" s="16">
        <v>69468286</v>
      </c>
      <c r="D92" s="16">
        <v>69471970</v>
      </c>
      <c r="E92" s="16">
        <v>70790601</v>
      </c>
      <c r="F92" s="16">
        <v>69612538</v>
      </c>
      <c r="G92" s="16">
        <v>72146552</v>
      </c>
      <c r="H92" s="16">
        <v>73419980</v>
      </c>
      <c r="I92" s="16">
        <v>73982569</v>
      </c>
      <c r="J92" s="16">
        <v>78015283</v>
      </c>
      <c r="K92" s="16">
        <v>81390192</v>
      </c>
      <c r="L92" s="16">
        <v>98501985</v>
      </c>
      <c r="M92" s="51">
        <v>94648596</v>
      </c>
      <c r="N92" s="18">
        <f t="shared" si="2"/>
        <v>920629963</v>
      </c>
    </row>
    <row r="93" spans="1:14" ht="12" customHeight="1">
      <c r="A93" s="11" t="str">
        <f>'Pregnant Women Participating'!A93</f>
        <v>Guam</v>
      </c>
      <c r="B93" s="18">
        <v>481573</v>
      </c>
      <c r="C93" s="16">
        <v>466539</v>
      </c>
      <c r="D93" s="16">
        <v>463548</v>
      </c>
      <c r="E93" s="16">
        <v>469277</v>
      </c>
      <c r="F93" s="16">
        <v>463515</v>
      </c>
      <c r="G93" s="16">
        <v>478377</v>
      </c>
      <c r="H93" s="16">
        <v>476459</v>
      </c>
      <c r="I93" s="16">
        <v>483856</v>
      </c>
      <c r="J93" s="16">
        <v>488878</v>
      </c>
      <c r="K93" s="16">
        <v>534105</v>
      </c>
      <c r="L93" s="16">
        <v>641649</v>
      </c>
      <c r="M93" s="51">
        <v>633716</v>
      </c>
      <c r="N93" s="18">
        <f t="shared" si="2"/>
        <v>6081492</v>
      </c>
    </row>
    <row r="94" spans="1:14" ht="12" customHeight="1">
      <c r="A94" s="11" t="str">
        <f>'Pregnant Women Participating'!A94</f>
        <v>Hawaii</v>
      </c>
      <c r="B94" s="18">
        <v>1848809</v>
      </c>
      <c r="C94" s="16">
        <v>1815178</v>
      </c>
      <c r="D94" s="16">
        <v>1820298</v>
      </c>
      <c r="E94" s="16">
        <v>1827501</v>
      </c>
      <c r="F94" s="16">
        <v>1784504</v>
      </c>
      <c r="G94" s="16">
        <v>1807168</v>
      </c>
      <c r="H94" s="16">
        <v>1887835</v>
      </c>
      <c r="I94" s="16">
        <v>1888078</v>
      </c>
      <c r="J94" s="16">
        <v>1940181</v>
      </c>
      <c r="K94" s="16">
        <v>2052095</v>
      </c>
      <c r="L94" s="16">
        <v>2564383</v>
      </c>
      <c r="M94" s="51">
        <v>2563666</v>
      </c>
      <c r="N94" s="18">
        <f t="shared" si="2"/>
        <v>23799696</v>
      </c>
    </row>
    <row r="95" spans="1:14" ht="12" customHeight="1">
      <c r="A95" s="11" t="str">
        <f>'Pregnant Women Participating'!A95</f>
        <v>Idaho</v>
      </c>
      <c r="B95" s="18">
        <v>1534041</v>
      </c>
      <c r="C95" s="16">
        <v>1504814</v>
      </c>
      <c r="D95" s="16">
        <v>1522894</v>
      </c>
      <c r="E95" s="16">
        <v>1546881</v>
      </c>
      <c r="F95" s="16">
        <v>1474238</v>
      </c>
      <c r="G95" s="16">
        <v>1585050</v>
      </c>
      <c r="H95" s="16">
        <v>1581386</v>
      </c>
      <c r="I95" s="16">
        <v>1604563</v>
      </c>
      <c r="J95" s="16">
        <v>1573967</v>
      </c>
      <c r="K95" s="16">
        <v>1717714</v>
      </c>
      <c r="L95" s="16">
        <v>2206867</v>
      </c>
      <c r="M95" s="51">
        <v>2256434</v>
      </c>
      <c r="N95" s="18">
        <f t="shared" si="2"/>
        <v>20108849</v>
      </c>
    </row>
    <row r="96" spans="1:14" ht="12" customHeight="1">
      <c r="A96" s="11" t="str">
        <f>'Pregnant Women Participating'!A96</f>
        <v>Nevada</v>
      </c>
      <c r="B96" s="18">
        <v>2560060</v>
      </c>
      <c r="C96" s="16">
        <v>2519212</v>
      </c>
      <c r="D96" s="16">
        <v>2622348</v>
      </c>
      <c r="E96" s="16">
        <v>2610212</v>
      </c>
      <c r="F96" s="16">
        <v>2543868</v>
      </c>
      <c r="G96" s="16">
        <v>2673311</v>
      </c>
      <c r="H96" s="16">
        <v>2696473</v>
      </c>
      <c r="I96" s="16">
        <v>2768411</v>
      </c>
      <c r="J96" s="16">
        <v>2747240</v>
      </c>
      <c r="K96" s="16">
        <v>3095728</v>
      </c>
      <c r="L96" s="16">
        <v>4099584</v>
      </c>
      <c r="M96" s="51">
        <v>4190686</v>
      </c>
      <c r="N96" s="18">
        <f t="shared" si="2"/>
        <v>35127133</v>
      </c>
    </row>
    <row r="97" spans="1:14" ht="12" customHeight="1">
      <c r="A97" s="11" t="str">
        <f>'Pregnant Women Participating'!A97</f>
        <v>Oregon</v>
      </c>
      <c r="B97" s="18">
        <v>3989898</v>
      </c>
      <c r="C97" s="16">
        <v>4034042</v>
      </c>
      <c r="D97" s="16">
        <v>4040865</v>
      </c>
      <c r="E97" s="16">
        <v>4190375</v>
      </c>
      <c r="F97" s="16">
        <v>4075814</v>
      </c>
      <c r="G97" s="16">
        <v>4325357</v>
      </c>
      <c r="H97" s="16">
        <v>4192590</v>
      </c>
      <c r="I97" s="16">
        <v>4391481</v>
      </c>
      <c r="J97" s="16">
        <v>4451817</v>
      </c>
      <c r="K97" s="16">
        <v>4450385</v>
      </c>
      <c r="L97" s="16">
        <v>5802519</v>
      </c>
      <c r="M97" s="51">
        <v>5928258</v>
      </c>
      <c r="N97" s="18">
        <f t="shared" si="2"/>
        <v>53873401</v>
      </c>
    </row>
    <row r="98" spans="1:14" ht="12" customHeight="1">
      <c r="A98" s="11" t="str">
        <f>'Pregnant Women Participating'!A98</f>
        <v>Washington</v>
      </c>
      <c r="B98" s="18">
        <v>7331627</v>
      </c>
      <c r="C98" s="16">
        <v>7292285</v>
      </c>
      <c r="D98" s="16">
        <v>7411234</v>
      </c>
      <c r="E98" s="16">
        <v>7587499</v>
      </c>
      <c r="F98" s="16">
        <v>7360971</v>
      </c>
      <c r="G98" s="16">
        <v>7775756</v>
      </c>
      <c r="H98" s="16">
        <v>7833037</v>
      </c>
      <c r="I98" s="16">
        <v>7989575</v>
      </c>
      <c r="J98" s="16">
        <v>7967240</v>
      </c>
      <c r="K98" s="16">
        <v>8783832</v>
      </c>
      <c r="L98" s="16">
        <v>10626950</v>
      </c>
      <c r="M98" s="51">
        <v>10730232</v>
      </c>
      <c r="N98" s="18">
        <f t="shared" si="2"/>
        <v>98690238</v>
      </c>
    </row>
    <row r="99" spans="1:14" ht="12" customHeight="1">
      <c r="A99" s="11" t="str">
        <f>'Pregnant Women Participating'!A99</f>
        <v>Northern Marianas</v>
      </c>
      <c r="B99" s="18">
        <v>306164</v>
      </c>
      <c r="C99" s="16">
        <v>317590</v>
      </c>
      <c r="D99" s="16">
        <v>322601</v>
      </c>
      <c r="E99" s="16">
        <v>329553</v>
      </c>
      <c r="F99" s="16">
        <v>326351</v>
      </c>
      <c r="G99" s="16">
        <v>312319</v>
      </c>
      <c r="H99" s="16">
        <v>313605</v>
      </c>
      <c r="I99" s="16">
        <v>313697</v>
      </c>
      <c r="J99" s="16">
        <v>314510</v>
      </c>
      <c r="K99" s="16">
        <v>332454</v>
      </c>
      <c r="L99" s="16">
        <v>378306</v>
      </c>
      <c r="M99" s="51">
        <v>370143</v>
      </c>
      <c r="N99" s="18">
        <f t="shared" si="2"/>
        <v>3937293</v>
      </c>
    </row>
    <row r="100" spans="1:14" ht="12" customHeight="1">
      <c r="A100" s="11" t="str">
        <f>'Pregnant Women Participating'!A100</f>
        <v>Inter-Tribal Council, AZ</v>
      </c>
      <c r="B100" s="18">
        <v>383422</v>
      </c>
      <c r="C100" s="16">
        <v>369350</v>
      </c>
      <c r="D100" s="16">
        <v>385045</v>
      </c>
      <c r="E100" s="16">
        <v>385087</v>
      </c>
      <c r="F100" s="16">
        <v>340139</v>
      </c>
      <c r="G100" s="16">
        <v>374075</v>
      </c>
      <c r="H100" s="16">
        <v>383859</v>
      </c>
      <c r="I100" s="16">
        <v>403133</v>
      </c>
      <c r="J100" s="16">
        <v>411878</v>
      </c>
      <c r="K100" s="16">
        <v>449653</v>
      </c>
      <c r="L100" s="16">
        <v>588046</v>
      </c>
      <c r="M100" s="51">
        <v>609837</v>
      </c>
      <c r="N100" s="18">
        <f t="shared" si="2"/>
        <v>5083524</v>
      </c>
    </row>
    <row r="101" spans="1:14" ht="12" customHeight="1">
      <c r="A101" s="11" t="str">
        <f>'Pregnant Women Participating'!A101</f>
        <v>Navajo Nation, AZ</v>
      </c>
      <c r="B101" s="18">
        <v>468867</v>
      </c>
      <c r="C101" s="16">
        <v>456632</v>
      </c>
      <c r="D101" s="16">
        <v>493425</v>
      </c>
      <c r="E101" s="16">
        <v>501711</v>
      </c>
      <c r="F101" s="16">
        <v>459134</v>
      </c>
      <c r="G101" s="16">
        <v>514579</v>
      </c>
      <c r="H101" s="16">
        <v>516251</v>
      </c>
      <c r="I101" s="16">
        <v>521062</v>
      </c>
      <c r="J101" s="16">
        <v>536872</v>
      </c>
      <c r="K101" s="16">
        <v>594389</v>
      </c>
      <c r="L101" s="16">
        <v>705169</v>
      </c>
      <c r="M101" s="51">
        <v>687193</v>
      </c>
      <c r="N101" s="18">
        <f t="shared" si="2"/>
        <v>6455284</v>
      </c>
    </row>
    <row r="102" spans="1:14" ht="12" customHeight="1">
      <c r="A102" s="11" t="str">
        <f>'Pregnant Women Participating'!A102</f>
        <v>Inter-Tribal Council, NV</v>
      </c>
      <c r="B102" s="18">
        <v>57498</v>
      </c>
      <c r="C102" s="16">
        <v>58465</v>
      </c>
      <c r="D102" s="16">
        <v>56228</v>
      </c>
      <c r="E102" s="16">
        <v>59342</v>
      </c>
      <c r="F102" s="16">
        <v>55889</v>
      </c>
      <c r="G102" s="16">
        <v>54807</v>
      </c>
      <c r="H102" s="16">
        <v>58341</v>
      </c>
      <c r="I102" s="16">
        <v>55678</v>
      </c>
      <c r="J102" s="16">
        <v>80442</v>
      </c>
      <c r="K102" s="16">
        <v>79203</v>
      </c>
      <c r="L102" s="16">
        <v>83067</v>
      </c>
      <c r="M102" s="51">
        <v>82645</v>
      </c>
      <c r="N102" s="18">
        <f>IF(SUM(B102:M102)&gt;0,SUM(B102:M102)," ")</f>
        <v>781605</v>
      </c>
    </row>
    <row r="103" spans="1:14" s="23" customFormat="1" ht="24.75" customHeight="1">
      <c r="A103" s="19" t="str">
        <f>'Pregnant Women Participating'!A103</f>
        <v>Western Region</v>
      </c>
      <c r="B103" s="21">
        <v>96610593</v>
      </c>
      <c r="C103" s="20">
        <v>96525060</v>
      </c>
      <c r="D103" s="20">
        <v>96779188</v>
      </c>
      <c r="E103" s="20">
        <v>98896733</v>
      </c>
      <c r="F103" s="20">
        <v>96644546</v>
      </c>
      <c r="G103" s="20">
        <v>100588318</v>
      </c>
      <c r="H103" s="20">
        <v>101912919</v>
      </c>
      <c r="I103" s="20">
        <v>103161250</v>
      </c>
      <c r="J103" s="20">
        <v>107515022</v>
      </c>
      <c r="K103" s="20">
        <v>112494162</v>
      </c>
      <c r="L103" s="20">
        <v>138867765</v>
      </c>
      <c r="M103" s="50">
        <v>135198931</v>
      </c>
      <c r="N103" s="21">
        <f>IF(SUM(B103:M103)&gt;0,SUM(B103:M103)," ")</f>
        <v>1285194487</v>
      </c>
    </row>
    <row r="104" spans="1:14" s="38" customFormat="1" ht="16.5" customHeight="1" thickBot="1">
      <c r="A104" s="35" t="str">
        <f>'Pregnant Women Participating'!A104</f>
        <v>TOTAL</v>
      </c>
      <c r="B104" s="36">
        <v>378305056</v>
      </c>
      <c r="C104" s="37">
        <v>380097970</v>
      </c>
      <c r="D104" s="37">
        <v>379030591</v>
      </c>
      <c r="E104" s="37">
        <v>380410444</v>
      </c>
      <c r="F104" s="37">
        <v>370325170</v>
      </c>
      <c r="G104" s="37">
        <v>387655714</v>
      </c>
      <c r="H104" s="37">
        <v>391637459</v>
      </c>
      <c r="I104" s="37">
        <v>398897615</v>
      </c>
      <c r="J104" s="37">
        <v>414645899</v>
      </c>
      <c r="K104" s="37">
        <v>442700224</v>
      </c>
      <c r="L104" s="37">
        <v>542722185</v>
      </c>
      <c r="M104" s="53">
        <v>551795446</v>
      </c>
      <c r="N104" s="36">
        <f>IF(SUM(B104:M104)&gt;0,SUM(B104:M104)," ")</f>
        <v>5018223773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917406</v>
      </c>
      <c r="C6" s="16">
        <v>914596</v>
      </c>
      <c r="D6" s="16">
        <v>909641</v>
      </c>
      <c r="E6" s="16">
        <v>908386</v>
      </c>
      <c r="F6" s="16">
        <v>884954</v>
      </c>
      <c r="G6" s="16">
        <v>918923</v>
      </c>
      <c r="H6" s="16">
        <v>893321</v>
      </c>
      <c r="I6" s="16">
        <v>900674</v>
      </c>
      <c r="J6" s="16">
        <v>927923</v>
      </c>
      <c r="K6" s="16">
        <v>513251</v>
      </c>
      <c r="L6" s="16">
        <v>0</v>
      </c>
      <c r="M6" s="51">
        <v>0</v>
      </c>
      <c r="N6" s="18">
        <f aca="true" t="shared" si="0" ref="N6:N37">IF(SUM(B6:M6)&gt;0,SUM(B6:M6)," ")</f>
        <v>8689075</v>
      </c>
    </row>
    <row r="7" spans="1:14" s="7" customFormat="1" ht="12" customHeight="1">
      <c r="A7" s="10" t="str">
        <f>'Pregnant Women Participating'!A7</f>
        <v>Maine</v>
      </c>
      <c r="B7" s="18">
        <v>346080</v>
      </c>
      <c r="C7" s="16">
        <v>348206</v>
      </c>
      <c r="D7" s="16">
        <v>345983</v>
      </c>
      <c r="E7" s="16">
        <v>350760</v>
      </c>
      <c r="F7" s="16">
        <v>349231</v>
      </c>
      <c r="G7" s="16">
        <v>336573</v>
      </c>
      <c r="H7" s="16">
        <v>331779</v>
      </c>
      <c r="I7" s="16">
        <v>335971</v>
      </c>
      <c r="J7" s="16">
        <v>344598</v>
      </c>
      <c r="K7" s="16">
        <v>215399</v>
      </c>
      <c r="L7" s="16"/>
      <c r="M7" s="51"/>
      <c r="N7" s="18">
        <f t="shared" si="0"/>
        <v>3304580</v>
      </c>
    </row>
    <row r="8" spans="1:14" s="7" customFormat="1" ht="12" customHeight="1">
      <c r="A8" s="10" t="str">
        <f>'Pregnant Women Participating'!A8</f>
        <v>Massachusetts</v>
      </c>
      <c r="B8" s="18">
        <v>1722373</v>
      </c>
      <c r="C8" s="16">
        <v>1727874</v>
      </c>
      <c r="D8" s="16">
        <v>1726059</v>
      </c>
      <c r="E8" s="16">
        <v>1707817</v>
      </c>
      <c r="F8" s="16">
        <v>1679660</v>
      </c>
      <c r="G8" s="16">
        <v>1746194</v>
      </c>
      <c r="H8" s="16">
        <v>1727735</v>
      </c>
      <c r="I8" s="16">
        <v>1752890</v>
      </c>
      <c r="J8" s="16">
        <v>1704187</v>
      </c>
      <c r="K8" s="16">
        <v>1090192</v>
      </c>
      <c r="L8" s="16"/>
      <c r="M8" s="51"/>
      <c r="N8" s="18">
        <f t="shared" si="0"/>
        <v>16584981</v>
      </c>
    </row>
    <row r="9" spans="1:14" s="7" customFormat="1" ht="12" customHeight="1">
      <c r="A9" s="10" t="str">
        <f>'Pregnant Women Participating'!A9</f>
        <v>New Hampshire</v>
      </c>
      <c r="B9" s="18">
        <v>254687</v>
      </c>
      <c r="C9" s="16">
        <v>251536</v>
      </c>
      <c r="D9" s="16">
        <v>252252</v>
      </c>
      <c r="E9" s="16">
        <v>254843</v>
      </c>
      <c r="F9" s="16">
        <v>242754</v>
      </c>
      <c r="G9" s="16">
        <v>251123</v>
      </c>
      <c r="H9" s="16">
        <v>250646</v>
      </c>
      <c r="I9" s="16">
        <v>252864</v>
      </c>
      <c r="J9" s="16">
        <v>209357</v>
      </c>
      <c r="K9" s="16">
        <v>37229</v>
      </c>
      <c r="L9" s="16"/>
      <c r="M9" s="51"/>
      <c r="N9" s="18">
        <f t="shared" si="0"/>
        <v>2257291</v>
      </c>
    </row>
    <row r="10" spans="1:14" s="7" customFormat="1" ht="12" customHeight="1">
      <c r="A10" s="10" t="str">
        <f>'Pregnant Women Participating'!A10</f>
        <v>New York</v>
      </c>
      <c r="B10" s="18">
        <v>8571212</v>
      </c>
      <c r="C10" s="16">
        <v>8624993</v>
      </c>
      <c r="D10" s="16">
        <v>8503983</v>
      </c>
      <c r="E10" s="16">
        <v>8549934</v>
      </c>
      <c r="F10" s="16">
        <v>8457864</v>
      </c>
      <c r="G10" s="16">
        <v>8478177</v>
      </c>
      <c r="H10" s="16">
        <v>8454244</v>
      </c>
      <c r="I10" s="16">
        <v>8436723</v>
      </c>
      <c r="J10" s="16">
        <v>8306627</v>
      </c>
      <c r="K10" s="16">
        <v>4904699</v>
      </c>
      <c r="L10" s="16"/>
      <c r="M10" s="51"/>
      <c r="N10" s="18">
        <f t="shared" si="0"/>
        <v>81288456</v>
      </c>
    </row>
    <row r="11" spans="1:14" s="7" customFormat="1" ht="12" customHeight="1">
      <c r="A11" s="10" t="str">
        <f>'Pregnant Women Participating'!A11</f>
        <v>Rhode Island</v>
      </c>
      <c r="B11" s="18">
        <v>379440</v>
      </c>
      <c r="C11" s="16">
        <v>382627</v>
      </c>
      <c r="D11" s="16">
        <v>369864</v>
      </c>
      <c r="E11" s="16">
        <v>371244</v>
      </c>
      <c r="F11" s="16">
        <v>365653</v>
      </c>
      <c r="G11" s="16">
        <v>369598</v>
      </c>
      <c r="H11" s="16">
        <v>359739</v>
      </c>
      <c r="I11" s="16">
        <v>359276</v>
      </c>
      <c r="J11" s="16">
        <v>237389</v>
      </c>
      <c r="K11" s="16">
        <v>0</v>
      </c>
      <c r="L11" s="16">
        <v>0</v>
      </c>
      <c r="M11" s="51"/>
      <c r="N11" s="18">
        <f t="shared" si="0"/>
        <v>3194830</v>
      </c>
    </row>
    <row r="12" spans="1:14" s="7" customFormat="1" ht="12" customHeight="1">
      <c r="A12" s="10" t="str">
        <f>'Pregnant Women Participating'!A12</f>
        <v>Vermont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51"/>
      <c r="N12" s="18" t="str">
        <f t="shared" si="0"/>
        <v> 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1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1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1507</v>
      </c>
      <c r="C15" s="16">
        <v>1504</v>
      </c>
      <c r="D15" s="16">
        <v>2259</v>
      </c>
      <c r="E15" s="16">
        <v>2269</v>
      </c>
      <c r="F15" s="16">
        <v>2515</v>
      </c>
      <c r="G15" s="16">
        <v>2608</v>
      </c>
      <c r="H15" s="16">
        <v>2523</v>
      </c>
      <c r="I15" s="16">
        <v>2636</v>
      </c>
      <c r="J15" s="16">
        <v>5980</v>
      </c>
      <c r="K15" s="16">
        <v>2822</v>
      </c>
      <c r="L15" s="16"/>
      <c r="M15" s="51"/>
      <c r="N15" s="18">
        <f t="shared" si="0"/>
        <v>26623</v>
      </c>
    </row>
    <row r="16" spans="1:14" s="22" customFormat="1" ht="24.75" customHeight="1">
      <c r="A16" s="19" t="str">
        <f>'Pregnant Women Participating'!A16</f>
        <v>Northeast Region</v>
      </c>
      <c r="B16" s="21">
        <v>12192705</v>
      </c>
      <c r="C16" s="20">
        <v>12251336</v>
      </c>
      <c r="D16" s="20">
        <v>12110041</v>
      </c>
      <c r="E16" s="20">
        <v>12145253</v>
      </c>
      <c r="F16" s="20">
        <v>11982631</v>
      </c>
      <c r="G16" s="20">
        <v>12103196</v>
      </c>
      <c r="H16" s="20">
        <v>12019987</v>
      </c>
      <c r="I16" s="20">
        <v>12041034</v>
      </c>
      <c r="J16" s="20">
        <v>11736061</v>
      </c>
      <c r="K16" s="20">
        <v>6763592</v>
      </c>
      <c r="L16" s="20">
        <v>0</v>
      </c>
      <c r="M16" s="50">
        <v>0</v>
      </c>
      <c r="N16" s="21">
        <f t="shared" si="0"/>
        <v>115345836</v>
      </c>
    </row>
    <row r="17" spans="1:14" ht="12" customHeight="1">
      <c r="A17" s="10" t="str">
        <f>'Pregnant Women Participating'!A17</f>
        <v>Delaware</v>
      </c>
      <c r="B17" s="18">
        <v>363459</v>
      </c>
      <c r="C17" s="16">
        <v>364097</v>
      </c>
      <c r="D17" s="16">
        <v>345076</v>
      </c>
      <c r="E17" s="16">
        <v>335992</v>
      </c>
      <c r="F17" s="16">
        <v>328900</v>
      </c>
      <c r="G17" s="16">
        <v>327067</v>
      </c>
      <c r="H17" s="16">
        <v>326521</v>
      </c>
      <c r="I17" s="16">
        <v>327291</v>
      </c>
      <c r="J17" s="16">
        <v>329720</v>
      </c>
      <c r="K17" s="16">
        <v>199896</v>
      </c>
      <c r="L17" s="16"/>
      <c r="M17" s="51"/>
      <c r="N17" s="18">
        <f t="shared" si="0"/>
        <v>3248019</v>
      </c>
    </row>
    <row r="18" spans="1:14" ht="12" customHeight="1">
      <c r="A18" s="10" t="str">
        <f>'Pregnant Women Participating'!A18</f>
        <v>District of Columbia</v>
      </c>
      <c r="B18" s="18">
        <v>370900</v>
      </c>
      <c r="C18" s="16">
        <v>380437</v>
      </c>
      <c r="D18" s="16">
        <v>376767</v>
      </c>
      <c r="E18" s="16">
        <v>378214</v>
      </c>
      <c r="F18" s="16">
        <v>361257</v>
      </c>
      <c r="G18" s="16">
        <v>371867</v>
      </c>
      <c r="H18" s="16">
        <v>364221</v>
      </c>
      <c r="I18" s="16">
        <v>363071</v>
      </c>
      <c r="J18" s="16">
        <v>360468</v>
      </c>
      <c r="K18" s="16">
        <v>213166</v>
      </c>
      <c r="L18" s="16"/>
      <c r="M18" s="51"/>
      <c r="N18" s="18">
        <f t="shared" si="0"/>
        <v>3540368</v>
      </c>
    </row>
    <row r="19" spans="1:14" ht="12" customHeight="1">
      <c r="A19" s="10" t="str">
        <f>'Pregnant Women Participating'!A19</f>
        <v>Maryland</v>
      </c>
      <c r="B19" s="18">
        <v>2464064</v>
      </c>
      <c r="C19" s="16">
        <v>2457960</v>
      </c>
      <c r="D19" s="16">
        <v>2447433</v>
      </c>
      <c r="E19" s="16">
        <v>2455413</v>
      </c>
      <c r="F19" s="16">
        <v>2426648</v>
      </c>
      <c r="G19" s="16">
        <v>2434597</v>
      </c>
      <c r="H19" s="16">
        <v>2440202</v>
      </c>
      <c r="I19" s="16">
        <v>2428438</v>
      </c>
      <c r="J19" s="16">
        <v>2405750</v>
      </c>
      <c r="K19" s="16">
        <v>1471372</v>
      </c>
      <c r="L19" s="16">
        <v>0</v>
      </c>
      <c r="M19" s="51">
        <v>0</v>
      </c>
      <c r="N19" s="18">
        <f t="shared" si="0"/>
        <v>23431877</v>
      </c>
    </row>
    <row r="20" spans="1:14" ht="12" customHeight="1">
      <c r="A20" s="10" t="str">
        <f>'Pregnant Women Participating'!A20</f>
        <v>New Jersey</v>
      </c>
      <c r="B20" s="18">
        <v>2477368</v>
      </c>
      <c r="C20" s="16">
        <v>2453421</v>
      </c>
      <c r="D20" s="16">
        <v>2417151</v>
      </c>
      <c r="E20" s="16">
        <v>2449974</v>
      </c>
      <c r="F20" s="16">
        <v>2432406</v>
      </c>
      <c r="G20" s="16">
        <v>2496856</v>
      </c>
      <c r="H20" s="16">
        <v>2455926</v>
      </c>
      <c r="I20" s="16">
        <v>2493430</v>
      </c>
      <c r="J20" s="16">
        <v>2474681</v>
      </c>
      <c r="K20" s="16">
        <v>1576146</v>
      </c>
      <c r="L20" s="16"/>
      <c r="M20" s="51"/>
      <c r="N20" s="18">
        <f t="shared" si="0"/>
        <v>23727359</v>
      </c>
    </row>
    <row r="21" spans="1:14" ht="12" customHeight="1">
      <c r="A21" s="10" t="str">
        <f>'Pregnant Women Participating'!A21</f>
        <v>Pennsylvania</v>
      </c>
      <c r="B21" s="18">
        <v>4328169</v>
      </c>
      <c r="C21" s="16">
        <v>4333126</v>
      </c>
      <c r="D21" s="16">
        <v>4304384</v>
      </c>
      <c r="E21" s="16">
        <v>4300009</v>
      </c>
      <c r="F21" s="16">
        <v>4219065</v>
      </c>
      <c r="G21" s="16">
        <v>4237732</v>
      </c>
      <c r="H21" s="16">
        <v>4166140</v>
      </c>
      <c r="I21" s="16">
        <v>2430733</v>
      </c>
      <c r="J21" s="16">
        <v>0</v>
      </c>
      <c r="K21" s="16">
        <v>0</v>
      </c>
      <c r="L21" s="16">
        <v>0</v>
      </c>
      <c r="M21" s="51"/>
      <c r="N21" s="18">
        <f t="shared" si="0"/>
        <v>32319358</v>
      </c>
    </row>
    <row r="22" spans="1:14" ht="12" customHeight="1">
      <c r="A22" s="10" t="str">
        <f>'Pregnant Women Participating'!A22</f>
        <v>Puerto Rico</v>
      </c>
      <c r="B22" s="18">
        <v>1375998</v>
      </c>
      <c r="C22" s="16">
        <v>1354149</v>
      </c>
      <c r="D22" s="16">
        <v>1411799</v>
      </c>
      <c r="E22" s="16">
        <v>1384419</v>
      </c>
      <c r="F22" s="16">
        <v>1355039</v>
      </c>
      <c r="G22" s="16">
        <v>1369941</v>
      </c>
      <c r="H22" s="16">
        <v>1326540</v>
      </c>
      <c r="I22" s="16">
        <v>1315568</v>
      </c>
      <c r="J22" s="16">
        <v>1326953</v>
      </c>
      <c r="K22" s="16">
        <v>1281589</v>
      </c>
      <c r="L22" s="16">
        <v>1324733</v>
      </c>
      <c r="M22" s="51">
        <v>741343</v>
      </c>
      <c r="N22" s="18">
        <f t="shared" si="0"/>
        <v>15568071</v>
      </c>
    </row>
    <row r="23" spans="1:14" ht="12" customHeight="1">
      <c r="A23" s="10" t="str">
        <f>'Pregnant Women Participating'!A23</f>
        <v>Virginia</v>
      </c>
      <c r="B23" s="18">
        <v>2323658</v>
      </c>
      <c r="C23" s="16">
        <v>2292684</v>
      </c>
      <c r="D23" s="16">
        <v>2241054</v>
      </c>
      <c r="E23" s="16">
        <v>2254330</v>
      </c>
      <c r="F23" s="16">
        <v>2198597</v>
      </c>
      <c r="G23" s="16">
        <v>2243221</v>
      </c>
      <c r="H23" s="16">
        <v>2213656</v>
      </c>
      <c r="I23" s="16">
        <v>2221356</v>
      </c>
      <c r="J23" s="16">
        <v>2217191</v>
      </c>
      <c r="K23" s="16">
        <v>1545222</v>
      </c>
      <c r="L23" s="16"/>
      <c r="M23" s="51"/>
      <c r="N23" s="18">
        <f t="shared" si="0"/>
        <v>21750969</v>
      </c>
    </row>
    <row r="24" spans="1:14" ht="12" customHeight="1">
      <c r="A24" s="10" t="str">
        <f>'Pregnant Women Participating'!A24</f>
        <v>Virgin Islands</v>
      </c>
      <c r="B24" s="18">
        <v>77927</v>
      </c>
      <c r="C24" s="16">
        <v>77385</v>
      </c>
      <c r="D24" s="16">
        <v>78195</v>
      </c>
      <c r="E24" s="16">
        <v>78402</v>
      </c>
      <c r="F24" s="16">
        <v>77361</v>
      </c>
      <c r="G24" s="16">
        <v>77054</v>
      </c>
      <c r="H24" s="16">
        <v>78395</v>
      </c>
      <c r="I24" s="16">
        <v>76876</v>
      </c>
      <c r="J24" s="16">
        <v>74535</v>
      </c>
      <c r="K24" s="16">
        <v>72807</v>
      </c>
      <c r="L24" s="16">
        <v>0</v>
      </c>
      <c r="M24" s="51">
        <v>0</v>
      </c>
      <c r="N24" s="18">
        <f t="shared" si="0"/>
        <v>768937</v>
      </c>
    </row>
    <row r="25" spans="1:14" ht="12" customHeight="1">
      <c r="A25" s="10" t="str">
        <f>'Pregnant Women Participating'!A25</f>
        <v>West Virginia</v>
      </c>
      <c r="B25" s="18">
        <v>871451</v>
      </c>
      <c r="C25" s="16">
        <v>873504</v>
      </c>
      <c r="D25" s="16">
        <v>846297</v>
      </c>
      <c r="E25" s="16">
        <v>840566</v>
      </c>
      <c r="F25" s="16">
        <v>820627</v>
      </c>
      <c r="G25" s="16">
        <v>841872</v>
      </c>
      <c r="H25" s="16">
        <v>826675</v>
      </c>
      <c r="I25" s="16">
        <v>828484</v>
      </c>
      <c r="J25" s="16">
        <v>826851</v>
      </c>
      <c r="K25" s="16">
        <v>562306</v>
      </c>
      <c r="L25" s="16">
        <v>0</v>
      </c>
      <c r="M25" s="51">
        <v>0</v>
      </c>
      <c r="N25" s="18">
        <f t="shared" si="0"/>
        <v>8138633</v>
      </c>
    </row>
    <row r="26" spans="1:14" s="23" customFormat="1" ht="24.75" customHeight="1">
      <c r="A26" s="19" t="str">
        <f>'Pregnant Women Participating'!A26</f>
        <v>Mid-Atlantic Region</v>
      </c>
      <c r="B26" s="21">
        <v>14652994</v>
      </c>
      <c r="C26" s="20">
        <v>14586763</v>
      </c>
      <c r="D26" s="20">
        <v>14468156</v>
      </c>
      <c r="E26" s="20">
        <v>14477319</v>
      </c>
      <c r="F26" s="20">
        <v>14219900</v>
      </c>
      <c r="G26" s="20">
        <v>14400207</v>
      </c>
      <c r="H26" s="20">
        <v>14198276</v>
      </c>
      <c r="I26" s="20">
        <v>12485247</v>
      </c>
      <c r="J26" s="20">
        <v>10016149</v>
      </c>
      <c r="K26" s="20">
        <v>6922504</v>
      </c>
      <c r="L26" s="20">
        <v>1324733</v>
      </c>
      <c r="M26" s="50">
        <v>741343</v>
      </c>
      <c r="N26" s="21">
        <f t="shared" si="0"/>
        <v>132493591</v>
      </c>
    </row>
    <row r="27" spans="1:14" ht="12" customHeight="1">
      <c r="A27" s="10" t="str">
        <f>'Pregnant Women Participating'!A27</f>
        <v>Alabama</v>
      </c>
      <c r="B27" s="18">
        <v>2152405</v>
      </c>
      <c r="C27" s="16">
        <v>2158564</v>
      </c>
      <c r="D27" s="16">
        <v>2145494</v>
      </c>
      <c r="E27" s="16">
        <v>2176742</v>
      </c>
      <c r="F27" s="16">
        <v>2061115</v>
      </c>
      <c r="G27" s="16">
        <v>2097600</v>
      </c>
      <c r="H27" s="16">
        <v>2028183</v>
      </c>
      <c r="I27" s="16">
        <v>2084548</v>
      </c>
      <c r="J27" s="16">
        <v>2079276</v>
      </c>
      <c r="K27" s="16">
        <v>1450596</v>
      </c>
      <c r="L27" s="16">
        <v>656</v>
      </c>
      <c r="M27" s="51">
        <v>0</v>
      </c>
      <c r="N27" s="18">
        <f t="shared" si="0"/>
        <v>20435179</v>
      </c>
    </row>
    <row r="28" spans="1:14" ht="12" customHeight="1">
      <c r="A28" s="10" t="str">
        <f>'Pregnant Women Participating'!A28</f>
        <v>Florida</v>
      </c>
      <c r="B28" s="18">
        <v>7655416</v>
      </c>
      <c r="C28" s="16">
        <v>7593315</v>
      </c>
      <c r="D28" s="16">
        <v>7612356</v>
      </c>
      <c r="E28" s="16">
        <v>7643633</v>
      </c>
      <c r="F28" s="16">
        <v>7519916</v>
      </c>
      <c r="G28" s="16">
        <v>7462099</v>
      </c>
      <c r="H28" s="16">
        <v>7266819</v>
      </c>
      <c r="I28" s="16">
        <v>6984701</v>
      </c>
      <c r="J28" s="16">
        <v>7143994</v>
      </c>
      <c r="K28" s="16">
        <v>6505135</v>
      </c>
      <c r="L28" s="16">
        <v>4241648</v>
      </c>
      <c r="M28" s="51">
        <v>0</v>
      </c>
      <c r="N28" s="18">
        <f t="shared" si="0"/>
        <v>77629032</v>
      </c>
    </row>
    <row r="29" spans="1:14" ht="12" customHeight="1">
      <c r="A29" s="10" t="str">
        <f>'Pregnant Women Participating'!A29</f>
        <v>Georgia</v>
      </c>
      <c r="B29" s="18">
        <v>4171473</v>
      </c>
      <c r="C29" s="16">
        <v>4082039</v>
      </c>
      <c r="D29" s="16">
        <v>4103819</v>
      </c>
      <c r="E29" s="16">
        <v>4046081</v>
      </c>
      <c r="F29" s="16">
        <v>3930607</v>
      </c>
      <c r="G29" s="16">
        <v>3861987</v>
      </c>
      <c r="H29" s="16">
        <v>3668017</v>
      </c>
      <c r="I29" s="16">
        <v>3643488</v>
      </c>
      <c r="J29" s="16">
        <v>3753273</v>
      </c>
      <c r="K29" s="16">
        <v>921832</v>
      </c>
      <c r="L29" s="16">
        <v>0</v>
      </c>
      <c r="M29" s="51"/>
      <c r="N29" s="18">
        <f t="shared" si="0"/>
        <v>36182616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1405525</v>
      </c>
      <c r="L30" s="16"/>
      <c r="M30" s="51"/>
      <c r="N30" s="18">
        <f t="shared" si="0"/>
        <v>1405525</v>
      </c>
    </row>
    <row r="31" spans="1:14" ht="12" customHeight="1">
      <c r="A31" s="10" t="str">
        <f>'Pregnant Women Participating'!A31</f>
        <v>Kentucky</v>
      </c>
      <c r="B31" s="18">
        <v>2222414</v>
      </c>
      <c r="C31" s="16">
        <v>2204112</v>
      </c>
      <c r="D31" s="16">
        <v>2170219</v>
      </c>
      <c r="E31" s="16">
        <v>2202237</v>
      </c>
      <c r="F31" s="16">
        <v>2151271</v>
      </c>
      <c r="G31" s="16">
        <v>2164200</v>
      </c>
      <c r="H31" s="16">
        <v>2121326</v>
      </c>
      <c r="I31" s="16">
        <v>2143421</v>
      </c>
      <c r="J31" s="16">
        <v>2209958</v>
      </c>
      <c r="K31" s="16">
        <v>1552666</v>
      </c>
      <c r="L31" s="16">
        <v>0</v>
      </c>
      <c r="M31" s="51">
        <v>0</v>
      </c>
      <c r="N31" s="18">
        <f t="shared" si="0"/>
        <v>21141824</v>
      </c>
    </row>
    <row r="32" spans="1:14" ht="12" customHeight="1">
      <c r="A32" s="10" t="str">
        <f>'Pregnant Women Participating'!A32</f>
        <v>Mississippi</v>
      </c>
      <c r="B32" s="1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51"/>
      <c r="N32" s="18" t="str">
        <f t="shared" si="0"/>
        <v> </v>
      </c>
    </row>
    <row r="33" spans="1:14" ht="12" customHeight="1">
      <c r="A33" s="10" t="str">
        <f>'Pregnant Women Participating'!A33</f>
        <v>North Carolina</v>
      </c>
      <c r="B33" s="18">
        <v>4718928</v>
      </c>
      <c r="C33" s="16">
        <v>4716836</v>
      </c>
      <c r="D33" s="16">
        <v>4636371</v>
      </c>
      <c r="E33" s="16">
        <v>4631973</v>
      </c>
      <c r="F33" s="16">
        <v>4604716</v>
      </c>
      <c r="G33" s="16">
        <v>4584652</v>
      </c>
      <c r="H33" s="16">
        <v>4559737</v>
      </c>
      <c r="I33" s="16">
        <v>4554448</v>
      </c>
      <c r="J33" s="16">
        <v>4570633</v>
      </c>
      <c r="K33" s="16">
        <v>4535134</v>
      </c>
      <c r="L33" s="16">
        <v>2332627</v>
      </c>
      <c r="M33" s="51">
        <v>1551921</v>
      </c>
      <c r="N33" s="18">
        <f t="shared" si="0"/>
        <v>49997976</v>
      </c>
    </row>
    <row r="34" spans="1:14" ht="12" customHeight="1">
      <c r="A34" s="10" t="str">
        <f>'Pregnant Women Participating'!A34</f>
        <v>South Carolina</v>
      </c>
      <c r="B34" s="18">
        <v>2136399</v>
      </c>
      <c r="C34" s="16">
        <v>2135308</v>
      </c>
      <c r="D34" s="16">
        <v>2121452</v>
      </c>
      <c r="E34" s="16">
        <v>2099507</v>
      </c>
      <c r="F34" s="16">
        <v>2074663</v>
      </c>
      <c r="G34" s="16">
        <v>2097395</v>
      </c>
      <c r="H34" s="16">
        <v>2041037</v>
      </c>
      <c r="I34" s="16">
        <v>2032133</v>
      </c>
      <c r="J34" s="16">
        <v>2051996</v>
      </c>
      <c r="K34" s="16">
        <v>1815021</v>
      </c>
      <c r="L34" s="16">
        <v>0</v>
      </c>
      <c r="M34" s="51"/>
      <c r="N34" s="18">
        <f t="shared" si="0"/>
        <v>20604911</v>
      </c>
    </row>
    <row r="35" spans="1:14" ht="12" customHeight="1">
      <c r="A35" s="10" t="str">
        <f>'Pregnant Women Participating'!A35</f>
        <v>Tennessee</v>
      </c>
      <c r="B35" s="18">
        <v>3293666</v>
      </c>
      <c r="C35" s="16">
        <v>3255182</v>
      </c>
      <c r="D35" s="16">
        <v>3215486</v>
      </c>
      <c r="E35" s="16">
        <v>3188065</v>
      </c>
      <c r="F35" s="16">
        <v>3176725</v>
      </c>
      <c r="G35" s="16">
        <v>3186596</v>
      </c>
      <c r="H35" s="16">
        <v>3171200</v>
      </c>
      <c r="I35" s="16">
        <v>3188258</v>
      </c>
      <c r="J35" s="16">
        <v>3241795</v>
      </c>
      <c r="K35" s="16">
        <v>2933898</v>
      </c>
      <c r="L35" s="16">
        <v>0</v>
      </c>
      <c r="M35" s="51">
        <v>0</v>
      </c>
      <c r="N35" s="18">
        <f t="shared" si="0"/>
        <v>31850871</v>
      </c>
    </row>
    <row r="36" spans="1:14" ht="12" customHeight="1">
      <c r="A36" s="10" t="str">
        <f>'Pregnant Women Participating'!A36</f>
        <v>Choctaw Indians, MS</v>
      </c>
      <c r="B36" s="1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51"/>
      <c r="N36" s="18" t="str">
        <f t="shared" si="0"/>
        <v> </v>
      </c>
    </row>
    <row r="37" spans="1:14" ht="12" customHeight="1">
      <c r="A37" s="10" t="str">
        <f>'Pregnant Women Participating'!A37</f>
        <v>Eastern Cherokee, NC</v>
      </c>
      <c r="B37" s="18">
        <v>9160</v>
      </c>
      <c r="C37" s="16">
        <v>8444</v>
      </c>
      <c r="D37" s="16">
        <v>7941</v>
      </c>
      <c r="E37" s="16">
        <v>8760</v>
      </c>
      <c r="F37" s="16">
        <v>8946</v>
      </c>
      <c r="G37" s="16">
        <v>8390</v>
      </c>
      <c r="H37" s="16">
        <v>8394</v>
      </c>
      <c r="I37" s="16">
        <v>8444</v>
      </c>
      <c r="J37" s="16">
        <v>7124</v>
      </c>
      <c r="K37" s="16">
        <v>7442</v>
      </c>
      <c r="L37" s="16">
        <v>5667</v>
      </c>
      <c r="M37" s="51">
        <v>0</v>
      </c>
      <c r="N37" s="18">
        <f t="shared" si="0"/>
        <v>88712</v>
      </c>
    </row>
    <row r="38" spans="1:14" s="23" customFormat="1" ht="24.75" customHeight="1">
      <c r="A38" s="19" t="str">
        <f>'Pregnant Women Participating'!A38</f>
        <v>Southeast Region</v>
      </c>
      <c r="B38" s="21">
        <v>26359861</v>
      </c>
      <c r="C38" s="20">
        <v>26153800</v>
      </c>
      <c r="D38" s="20">
        <v>26013138</v>
      </c>
      <c r="E38" s="20">
        <v>25996998</v>
      </c>
      <c r="F38" s="20">
        <v>25527959</v>
      </c>
      <c r="G38" s="20">
        <v>25462919</v>
      </c>
      <c r="H38" s="20">
        <v>24864713</v>
      </c>
      <c r="I38" s="20">
        <v>24639441</v>
      </c>
      <c r="J38" s="20">
        <v>25058049</v>
      </c>
      <c r="K38" s="20">
        <v>21127249</v>
      </c>
      <c r="L38" s="20">
        <v>6580598</v>
      </c>
      <c r="M38" s="50">
        <v>1551921</v>
      </c>
      <c r="N38" s="21">
        <f aca="true" t="shared" si="1" ref="N38:N69">IF(SUM(B38:M38)&gt;0,SUM(B38:M38)," ")</f>
        <v>259336646</v>
      </c>
    </row>
    <row r="39" spans="1:14" ht="12" customHeight="1">
      <c r="A39" s="10" t="str">
        <f>'Pregnant Women Participating'!A39</f>
        <v>Illinois</v>
      </c>
      <c r="B39" s="18">
        <v>6174001</v>
      </c>
      <c r="C39" s="16">
        <v>6008147</v>
      </c>
      <c r="D39" s="16">
        <v>5899152</v>
      </c>
      <c r="E39" s="16">
        <v>6122190</v>
      </c>
      <c r="F39" s="16">
        <v>5893304</v>
      </c>
      <c r="G39" s="16">
        <v>6028538</v>
      </c>
      <c r="H39" s="16">
        <v>5859458</v>
      </c>
      <c r="I39" s="16">
        <v>6134801</v>
      </c>
      <c r="J39" s="16">
        <v>5675188</v>
      </c>
      <c r="K39" s="16">
        <v>2183244</v>
      </c>
      <c r="L39" s="16">
        <v>0</v>
      </c>
      <c r="M39" s="51">
        <v>0</v>
      </c>
      <c r="N39" s="18">
        <f t="shared" si="1"/>
        <v>55978023</v>
      </c>
    </row>
    <row r="40" spans="1:14" ht="12" customHeight="1">
      <c r="A40" s="10" t="str">
        <f>'Pregnant Women Participating'!A40</f>
        <v>Indiana</v>
      </c>
      <c r="B40" s="18">
        <v>3136199</v>
      </c>
      <c r="C40" s="16">
        <v>3186989</v>
      </c>
      <c r="D40" s="16">
        <v>3210084</v>
      </c>
      <c r="E40" s="16">
        <v>3212611</v>
      </c>
      <c r="F40" s="16">
        <v>3116712</v>
      </c>
      <c r="G40" s="16">
        <v>3177165</v>
      </c>
      <c r="H40" s="16">
        <v>3143124</v>
      </c>
      <c r="I40" s="16">
        <v>3155259</v>
      </c>
      <c r="J40" s="16">
        <v>3138132</v>
      </c>
      <c r="K40" s="16">
        <v>1787484</v>
      </c>
      <c r="L40" s="16">
        <v>0</v>
      </c>
      <c r="M40" s="51">
        <v>0</v>
      </c>
      <c r="N40" s="18">
        <f t="shared" si="1"/>
        <v>30263759</v>
      </c>
    </row>
    <row r="41" spans="1:14" ht="12" customHeight="1">
      <c r="A41" s="10" t="str">
        <f>'Pregnant Women Participating'!A41</f>
        <v>Michigan</v>
      </c>
      <c r="B41" s="18">
        <v>4418635</v>
      </c>
      <c r="C41" s="16">
        <v>4359976</v>
      </c>
      <c r="D41" s="16">
        <v>4282461</v>
      </c>
      <c r="E41" s="16">
        <v>4291934</v>
      </c>
      <c r="F41" s="16">
        <v>4199672</v>
      </c>
      <c r="G41" s="16">
        <v>4256198</v>
      </c>
      <c r="H41" s="16">
        <v>4232020</v>
      </c>
      <c r="I41" s="16">
        <v>4262680</v>
      </c>
      <c r="J41" s="16">
        <v>3164010</v>
      </c>
      <c r="K41" s="16">
        <v>0</v>
      </c>
      <c r="L41" s="16"/>
      <c r="M41" s="51"/>
      <c r="N41" s="18">
        <f t="shared" si="1"/>
        <v>37467586</v>
      </c>
    </row>
    <row r="42" spans="1:14" ht="12" customHeight="1">
      <c r="A42" s="10" t="str">
        <f>'Pregnant Women Participating'!A42</f>
        <v>Minnesota</v>
      </c>
      <c r="B42" s="18">
        <v>2072486</v>
      </c>
      <c r="C42" s="16">
        <v>2082369</v>
      </c>
      <c r="D42" s="16">
        <v>2070345</v>
      </c>
      <c r="E42" s="16">
        <v>2049139</v>
      </c>
      <c r="F42" s="16">
        <v>1980129</v>
      </c>
      <c r="G42" s="16">
        <v>2064297</v>
      </c>
      <c r="H42" s="16">
        <v>1996921</v>
      </c>
      <c r="I42" s="16">
        <v>1995854</v>
      </c>
      <c r="J42" s="16">
        <v>1444418</v>
      </c>
      <c r="K42" s="16">
        <v>0</v>
      </c>
      <c r="L42" s="16">
        <v>0</v>
      </c>
      <c r="M42" s="51">
        <v>0</v>
      </c>
      <c r="N42" s="18">
        <f t="shared" si="1"/>
        <v>17755958</v>
      </c>
    </row>
    <row r="43" spans="1:14" ht="12" customHeight="1">
      <c r="A43" s="10" t="str">
        <f>'Pregnant Women Participating'!A43</f>
        <v>Ohio</v>
      </c>
      <c r="B43" s="18">
        <v>5168005</v>
      </c>
      <c r="C43" s="16">
        <v>4808606</v>
      </c>
      <c r="D43" s="16">
        <v>4792764</v>
      </c>
      <c r="E43" s="16">
        <v>4803568</v>
      </c>
      <c r="F43" s="16">
        <v>4693972</v>
      </c>
      <c r="G43" s="16">
        <v>4729306</v>
      </c>
      <c r="H43" s="16">
        <v>4721255</v>
      </c>
      <c r="I43" s="16">
        <v>4743299</v>
      </c>
      <c r="J43" s="16">
        <v>4532078</v>
      </c>
      <c r="K43" s="16">
        <v>1755852</v>
      </c>
      <c r="L43" s="16">
        <v>0</v>
      </c>
      <c r="M43" s="51">
        <v>0</v>
      </c>
      <c r="N43" s="18">
        <f t="shared" si="1"/>
        <v>44748705</v>
      </c>
    </row>
    <row r="44" spans="1:14" ht="12" customHeight="1">
      <c r="A44" s="10" t="str">
        <f>'Pregnant Women Participating'!A44</f>
        <v>Wisconsin</v>
      </c>
      <c r="B44" s="18">
        <v>2016699</v>
      </c>
      <c r="C44" s="16">
        <v>2007193</v>
      </c>
      <c r="D44" s="16">
        <v>1981432</v>
      </c>
      <c r="E44" s="16">
        <v>1915081</v>
      </c>
      <c r="F44" s="16">
        <v>1865036</v>
      </c>
      <c r="G44" s="16">
        <v>1875217</v>
      </c>
      <c r="H44" s="16">
        <v>1861997</v>
      </c>
      <c r="I44" s="16">
        <v>1877994</v>
      </c>
      <c r="J44" s="16">
        <v>1917741</v>
      </c>
      <c r="K44" s="16">
        <v>1259205</v>
      </c>
      <c r="L44" s="16"/>
      <c r="M44" s="51">
        <v>15312</v>
      </c>
      <c r="N44" s="18">
        <f t="shared" si="1"/>
        <v>18592907</v>
      </c>
    </row>
    <row r="45" spans="1:14" s="23" customFormat="1" ht="24.75" customHeight="1">
      <c r="A45" s="19" t="str">
        <f>'Pregnant Women Participating'!A45</f>
        <v>Midwest Region</v>
      </c>
      <c r="B45" s="21">
        <v>22986025</v>
      </c>
      <c r="C45" s="20">
        <v>22453280</v>
      </c>
      <c r="D45" s="20">
        <v>22236238</v>
      </c>
      <c r="E45" s="20">
        <v>22394523</v>
      </c>
      <c r="F45" s="20">
        <v>21748825</v>
      </c>
      <c r="G45" s="20">
        <v>22130721</v>
      </c>
      <c r="H45" s="20">
        <v>21814775</v>
      </c>
      <c r="I45" s="20">
        <v>22169887</v>
      </c>
      <c r="J45" s="20">
        <v>19871567</v>
      </c>
      <c r="K45" s="20">
        <v>6985785</v>
      </c>
      <c r="L45" s="20">
        <v>0</v>
      </c>
      <c r="M45" s="50">
        <v>15312</v>
      </c>
      <c r="N45" s="21">
        <f t="shared" si="1"/>
        <v>204806938</v>
      </c>
    </row>
    <row r="46" spans="1:14" ht="12" customHeight="1">
      <c r="A46" s="10" t="str">
        <f>'Pregnant Women Participating'!A46</f>
        <v>Arkansas</v>
      </c>
      <c r="B46" s="18">
        <v>1940356</v>
      </c>
      <c r="C46" s="16">
        <v>1934195</v>
      </c>
      <c r="D46" s="16">
        <v>1943722</v>
      </c>
      <c r="E46" s="16">
        <v>1958158</v>
      </c>
      <c r="F46" s="16">
        <v>1818732</v>
      </c>
      <c r="G46" s="16">
        <v>1958453</v>
      </c>
      <c r="H46" s="16">
        <v>1938598</v>
      </c>
      <c r="I46" s="16">
        <v>1924148</v>
      </c>
      <c r="J46" s="16">
        <v>1924628</v>
      </c>
      <c r="K46" s="16">
        <v>1457868</v>
      </c>
      <c r="L46" s="16">
        <v>0</v>
      </c>
      <c r="M46" s="51">
        <v>0</v>
      </c>
      <c r="N46" s="18">
        <f t="shared" si="1"/>
        <v>18798858</v>
      </c>
    </row>
    <row r="47" spans="1:14" ht="12" customHeight="1">
      <c r="A47" s="10" t="str">
        <f>'Pregnant Women Participating'!A47</f>
        <v>Louisiana</v>
      </c>
      <c r="B47" s="18">
        <v>3053969</v>
      </c>
      <c r="C47" s="16">
        <v>3035780</v>
      </c>
      <c r="D47" s="16">
        <v>2932986</v>
      </c>
      <c r="E47" s="16">
        <v>2984986</v>
      </c>
      <c r="F47" s="16">
        <v>2969981</v>
      </c>
      <c r="G47" s="16">
        <v>3004717</v>
      </c>
      <c r="H47" s="16">
        <v>2956830</v>
      </c>
      <c r="I47" s="16">
        <v>2936241</v>
      </c>
      <c r="J47" s="16">
        <v>2933077</v>
      </c>
      <c r="K47" s="16">
        <v>2665694</v>
      </c>
      <c r="L47" s="16"/>
      <c r="M47" s="51"/>
      <c r="N47" s="18">
        <f t="shared" si="1"/>
        <v>29474261</v>
      </c>
    </row>
    <row r="48" spans="1:14" ht="12" customHeight="1">
      <c r="A48" s="10" t="str">
        <f>'Pregnant Women Participating'!A48</f>
        <v>New Mexico</v>
      </c>
      <c r="B48" s="18">
        <v>1020527</v>
      </c>
      <c r="C48" s="16">
        <v>1024664</v>
      </c>
      <c r="D48" s="16">
        <v>1021118</v>
      </c>
      <c r="E48" s="16">
        <v>1009415</v>
      </c>
      <c r="F48" s="16">
        <v>973941</v>
      </c>
      <c r="G48" s="16">
        <v>974941</v>
      </c>
      <c r="H48" s="16">
        <v>965945</v>
      </c>
      <c r="I48" s="16">
        <v>974375</v>
      </c>
      <c r="J48" s="16">
        <v>966269</v>
      </c>
      <c r="K48" s="16">
        <v>739462</v>
      </c>
      <c r="L48" s="16"/>
      <c r="M48" s="51"/>
      <c r="N48" s="18">
        <f t="shared" si="1"/>
        <v>9670657</v>
      </c>
    </row>
    <row r="49" spans="1:14" ht="12" customHeight="1">
      <c r="A49" s="10" t="str">
        <f>'Pregnant Women Participating'!A49</f>
        <v>Oklahoma</v>
      </c>
      <c r="B49" s="18">
        <v>1682822</v>
      </c>
      <c r="C49" s="16">
        <v>1670977</v>
      </c>
      <c r="D49" s="16">
        <v>1653967</v>
      </c>
      <c r="E49" s="16">
        <v>1641036</v>
      </c>
      <c r="F49" s="16">
        <v>1556494</v>
      </c>
      <c r="G49" s="16">
        <v>1585343</v>
      </c>
      <c r="H49" s="16">
        <v>1420114</v>
      </c>
      <c r="I49" s="16">
        <v>1354040</v>
      </c>
      <c r="J49" s="16">
        <v>1457896</v>
      </c>
      <c r="K49" s="16">
        <v>1349478</v>
      </c>
      <c r="L49" s="16">
        <v>1018318</v>
      </c>
      <c r="M49" s="51">
        <v>0</v>
      </c>
      <c r="N49" s="18">
        <f t="shared" si="1"/>
        <v>16390485</v>
      </c>
    </row>
    <row r="50" spans="1:14" ht="12" customHeight="1">
      <c r="A50" s="10" t="str">
        <f>'Pregnant Women Participating'!A50</f>
        <v>Texas</v>
      </c>
      <c r="B50" s="18">
        <v>16394154</v>
      </c>
      <c r="C50" s="16">
        <v>16457623</v>
      </c>
      <c r="D50" s="16">
        <v>16429897</v>
      </c>
      <c r="E50" s="16">
        <v>16200334</v>
      </c>
      <c r="F50" s="16">
        <v>15680622</v>
      </c>
      <c r="G50" s="16">
        <v>16001265</v>
      </c>
      <c r="H50" s="16">
        <v>15897435</v>
      </c>
      <c r="I50" s="16">
        <v>16152868</v>
      </c>
      <c r="J50" s="16">
        <v>15947736</v>
      </c>
      <c r="K50" s="16">
        <v>15609781</v>
      </c>
      <c r="L50" s="16"/>
      <c r="M50" s="51"/>
      <c r="N50" s="18">
        <f t="shared" si="1"/>
        <v>160771715</v>
      </c>
    </row>
    <row r="51" spans="1:14" ht="12" customHeight="1">
      <c r="A51" s="10" t="str">
        <f>'Pregnant Women Participating'!A51</f>
        <v>Acoma, Canoncito &amp; Laguna, NM</v>
      </c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1"/>
      <c r="N51" s="18" t="str">
        <f t="shared" si="1"/>
        <v> </v>
      </c>
    </row>
    <row r="52" spans="1:14" ht="12" customHeight="1">
      <c r="A52" s="10" t="str">
        <f>'Pregnant Women Participating'!A52</f>
        <v>Eight Northern Pueblos, NM</v>
      </c>
      <c r="B52" s="1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1"/>
      <c r="N52" s="18" t="str">
        <f t="shared" si="1"/>
        <v> </v>
      </c>
    </row>
    <row r="53" spans="1:14" ht="12" customHeight="1">
      <c r="A53" s="10" t="str">
        <f>'Pregnant Women Participating'!A53</f>
        <v>Five Sandoval Pueblos, NM</v>
      </c>
      <c r="B53" s="18">
        <v>423</v>
      </c>
      <c r="C53" s="16">
        <v>1071</v>
      </c>
      <c r="D53" s="16">
        <v>979</v>
      </c>
      <c r="E53" s="16">
        <v>801</v>
      </c>
      <c r="F53" s="16">
        <v>663</v>
      </c>
      <c r="G53" s="16">
        <v>658</v>
      </c>
      <c r="H53" s="16">
        <v>764</v>
      </c>
      <c r="I53" s="16">
        <v>506</v>
      </c>
      <c r="J53" s="16">
        <v>656</v>
      </c>
      <c r="K53" s="16">
        <v>1488</v>
      </c>
      <c r="L53" s="16">
        <v>0</v>
      </c>
      <c r="M53" s="51">
        <v>41</v>
      </c>
      <c r="N53" s="18">
        <f t="shared" si="1"/>
        <v>8050</v>
      </c>
    </row>
    <row r="54" spans="1:14" ht="12" customHeight="1">
      <c r="A54" s="10" t="str">
        <f>'Pregnant Women Participating'!A54</f>
        <v>Isleta Pueblo, NM</v>
      </c>
      <c r="B54" s="18">
        <v>6075</v>
      </c>
      <c r="C54" s="16">
        <v>6166</v>
      </c>
      <c r="D54" s="16">
        <v>5739</v>
      </c>
      <c r="E54" s="16">
        <v>5403</v>
      </c>
      <c r="F54" s="16">
        <v>5294</v>
      </c>
      <c r="G54" s="16">
        <v>5698</v>
      </c>
      <c r="H54" s="16">
        <v>5815</v>
      </c>
      <c r="I54" s="16">
        <v>5922</v>
      </c>
      <c r="J54" s="16">
        <v>6205</v>
      </c>
      <c r="K54" s="16">
        <v>4599</v>
      </c>
      <c r="L54" s="16">
        <v>0</v>
      </c>
      <c r="M54" s="51">
        <v>0</v>
      </c>
      <c r="N54" s="18">
        <f t="shared" si="1"/>
        <v>56916</v>
      </c>
    </row>
    <row r="55" spans="1:14" ht="12" customHeight="1">
      <c r="A55" s="10" t="str">
        <f>'Pregnant Women Participating'!A55</f>
        <v>San Felipe Pueblo, NM</v>
      </c>
      <c r="B55" s="18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/>
      <c r="L55" s="16"/>
      <c r="M55" s="51"/>
      <c r="N55" s="18" t="str">
        <f t="shared" si="1"/>
        <v> </v>
      </c>
    </row>
    <row r="56" spans="1:14" ht="12" customHeight="1">
      <c r="A56" s="10" t="str">
        <f>'Pregnant Women Participating'!A56</f>
        <v>Santo Domingo Tribe,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1"/>
      <c r="N56" s="18" t="str">
        <f t="shared" si="1"/>
        <v> </v>
      </c>
    </row>
    <row r="57" spans="1:14" ht="12" customHeight="1">
      <c r="A57" s="10" t="str">
        <f>'Pregnant Women Participating'!A57</f>
        <v>Zuni Pueblo, NM</v>
      </c>
      <c r="B57" s="18">
        <v>3316</v>
      </c>
      <c r="C57" s="16">
        <v>3948</v>
      </c>
      <c r="D57" s="16">
        <v>3634</v>
      </c>
      <c r="E57" s="16">
        <v>3568</v>
      </c>
      <c r="F57" s="16">
        <v>3360</v>
      </c>
      <c r="G57" s="16">
        <v>3484</v>
      </c>
      <c r="H57" s="16">
        <v>3216</v>
      </c>
      <c r="I57" s="16">
        <v>3240</v>
      </c>
      <c r="J57" s="16">
        <v>3109</v>
      </c>
      <c r="K57" s="16">
        <v>2878</v>
      </c>
      <c r="L57" s="16">
        <v>2886</v>
      </c>
      <c r="M57" s="51">
        <v>4501</v>
      </c>
      <c r="N57" s="18">
        <f t="shared" si="1"/>
        <v>41140</v>
      </c>
    </row>
    <row r="58" spans="1:14" ht="12" customHeight="1">
      <c r="A58" s="10" t="str">
        <f>'Pregnant Women Participating'!A58</f>
        <v>Cherokee Nation, OK</v>
      </c>
      <c r="B58" s="18">
        <v>90800</v>
      </c>
      <c r="C58" s="16">
        <v>97433</v>
      </c>
      <c r="D58" s="16">
        <v>95047</v>
      </c>
      <c r="E58" s="16">
        <v>94392</v>
      </c>
      <c r="F58" s="16">
        <v>89618</v>
      </c>
      <c r="G58" s="16">
        <v>88152</v>
      </c>
      <c r="H58" s="16">
        <v>87326</v>
      </c>
      <c r="I58" s="16">
        <v>85574</v>
      </c>
      <c r="J58" s="16">
        <v>71222</v>
      </c>
      <c r="K58" s="16">
        <v>0</v>
      </c>
      <c r="L58" s="16">
        <v>0</v>
      </c>
      <c r="M58" s="51">
        <v>0</v>
      </c>
      <c r="N58" s="18">
        <f t="shared" si="1"/>
        <v>799564</v>
      </c>
    </row>
    <row r="59" spans="1:14" ht="12" customHeight="1">
      <c r="A59" s="10" t="str">
        <f>'Pregnant Women Participating'!A59</f>
        <v>Chickasaw Nation, OK</v>
      </c>
      <c r="B59" s="18">
        <v>48664</v>
      </c>
      <c r="C59" s="16">
        <v>46187</v>
      </c>
      <c r="D59" s="16">
        <v>47250</v>
      </c>
      <c r="E59" s="16">
        <v>46053</v>
      </c>
      <c r="F59" s="16">
        <v>41832</v>
      </c>
      <c r="G59" s="16">
        <v>48024</v>
      </c>
      <c r="H59" s="16">
        <v>46023</v>
      </c>
      <c r="I59" s="16">
        <v>46864</v>
      </c>
      <c r="J59" s="16">
        <v>50041</v>
      </c>
      <c r="K59" s="16">
        <v>43219</v>
      </c>
      <c r="L59" s="16">
        <v>0</v>
      </c>
      <c r="M59" s="51">
        <v>0</v>
      </c>
      <c r="N59" s="18">
        <f t="shared" si="1"/>
        <v>464157</v>
      </c>
    </row>
    <row r="60" spans="1:14" ht="12" customHeight="1">
      <c r="A60" s="10" t="str">
        <f>'Pregnant Women Participating'!A60</f>
        <v>Choctaw Nation, OK</v>
      </c>
      <c r="B60" s="18">
        <v>70556</v>
      </c>
      <c r="C60" s="16">
        <v>69807</v>
      </c>
      <c r="D60" s="16">
        <v>70290</v>
      </c>
      <c r="E60" s="16">
        <v>78577</v>
      </c>
      <c r="F60" s="16">
        <v>76748</v>
      </c>
      <c r="G60" s="16">
        <v>78065</v>
      </c>
      <c r="H60" s="16">
        <v>79715</v>
      </c>
      <c r="I60" s="16">
        <v>80140</v>
      </c>
      <c r="J60" s="16">
        <v>82290</v>
      </c>
      <c r="K60" s="16">
        <v>63157</v>
      </c>
      <c r="L60" s="16">
        <v>0</v>
      </c>
      <c r="M60" s="51">
        <v>0</v>
      </c>
      <c r="N60" s="18">
        <f t="shared" si="1"/>
        <v>749345</v>
      </c>
    </row>
    <row r="61" spans="1:14" ht="12" customHeight="1">
      <c r="A61" s="10" t="str">
        <f>'Pregnant Women Participating'!A61</f>
        <v>Citizen Potawatomi Nation, OK</v>
      </c>
      <c r="B61" s="18">
        <v>17777</v>
      </c>
      <c r="C61" s="16">
        <v>17159</v>
      </c>
      <c r="D61" s="16">
        <v>17062</v>
      </c>
      <c r="E61" s="16">
        <v>17067</v>
      </c>
      <c r="F61" s="16">
        <v>15833</v>
      </c>
      <c r="G61" s="16">
        <v>12919</v>
      </c>
      <c r="H61" s="16">
        <v>14772</v>
      </c>
      <c r="I61" s="16">
        <v>14652</v>
      </c>
      <c r="J61" s="16">
        <v>15166</v>
      </c>
      <c r="K61" s="16">
        <v>5427</v>
      </c>
      <c r="L61" s="16"/>
      <c r="M61" s="51"/>
      <c r="N61" s="18">
        <f t="shared" si="1"/>
        <v>147834</v>
      </c>
    </row>
    <row r="62" spans="1:14" ht="12" customHeight="1">
      <c r="A62" s="10" t="str">
        <f>'Pregnant Women Participating'!A62</f>
        <v>Inter-Tribal Council, OK</v>
      </c>
      <c r="B62" s="18">
        <v>7233</v>
      </c>
      <c r="C62" s="16">
        <v>7245</v>
      </c>
      <c r="D62" s="16">
        <v>7236</v>
      </c>
      <c r="E62" s="16">
        <v>7167</v>
      </c>
      <c r="F62" s="16">
        <v>6421</v>
      </c>
      <c r="G62" s="16">
        <v>7004</v>
      </c>
      <c r="H62" s="16">
        <v>6601</v>
      </c>
      <c r="I62" s="16">
        <v>6443</v>
      </c>
      <c r="J62" s="16">
        <v>5932</v>
      </c>
      <c r="K62" s="16">
        <v>4100</v>
      </c>
      <c r="L62" s="16">
        <v>0</v>
      </c>
      <c r="M62" s="51">
        <v>0</v>
      </c>
      <c r="N62" s="18">
        <f t="shared" si="1"/>
        <v>65382</v>
      </c>
    </row>
    <row r="63" spans="1:14" ht="12" customHeight="1">
      <c r="A63" s="10" t="str">
        <f>'Pregnant Women Participating'!A63</f>
        <v>Muscogee Creek Nation, OK</v>
      </c>
      <c r="B63" s="18">
        <v>39654</v>
      </c>
      <c r="C63" s="16">
        <v>38336</v>
      </c>
      <c r="D63" s="16">
        <v>37320</v>
      </c>
      <c r="E63" s="16">
        <v>37894</v>
      </c>
      <c r="F63" s="16">
        <v>31816</v>
      </c>
      <c r="G63" s="16">
        <v>32207</v>
      </c>
      <c r="H63" s="16">
        <v>30660</v>
      </c>
      <c r="I63" s="16">
        <v>32613</v>
      </c>
      <c r="J63" s="16">
        <v>31468</v>
      </c>
      <c r="K63" s="16">
        <v>24831</v>
      </c>
      <c r="L63" s="16">
        <v>0</v>
      </c>
      <c r="M63" s="51"/>
      <c r="N63" s="18">
        <f t="shared" si="1"/>
        <v>336799</v>
      </c>
    </row>
    <row r="64" spans="1:14" ht="12" customHeight="1">
      <c r="A64" s="10" t="str">
        <f>'Pregnant Women Participating'!A64</f>
        <v>Osage Tribal Council, OK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1"/>
      <c r="N64" s="18" t="str">
        <f t="shared" si="1"/>
        <v> </v>
      </c>
    </row>
    <row r="65" spans="1:14" ht="12" customHeight="1">
      <c r="A65" s="10" t="str">
        <f>'Pregnant Women Participating'!A65</f>
        <v>Otoe-Missouria Tribe, OK</v>
      </c>
      <c r="B65" s="18">
        <v>7840</v>
      </c>
      <c r="C65" s="16">
        <v>7321</v>
      </c>
      <c r="D65" s="16">
        <v>7360</v>
      </c>
      <c r="E65" s="16">
        <v>6678</v>
      </c>
      <c r="F65" s="16">
        <v>6909</v>
      </c>
      <c r="G65" s="16">
        <v>7929</v>
      </c>
      <c r="H65" s="16">
        <v>8257</v>
      </c>
      <c r="I65" s="16">
        <v>7500</v>
      </c>
      <c r="J65" s="16">
        <v>10071</v>
      </c>
      <c r="K65" s="16">
        <v>13998</v>
      </c>
      <c r="L65" s="16">
        <v>12913</v>
      </c>
      <c r="M65" s="51">
        <v>8724</v>
      </c>
      <c r="N65" s="18">
        <f t="shared" si="1"/>
        <v>105500</v>
      </c>
    </row>
    <row r="66" spans="1:14" ht="12" customHeight="1">
      <c r="A66" s="10" t="str">
        <f>'Pregnant Women Participating'!A66</f>
        <v>Wichita, Caddo &amp; Delaware (WCD), OK</v>
      </c>
      <c r="B66" s="18">
        <v>65146</v>
      </c>
      <c r="C66" s="16">
        <v>62442</v>
      </c>
      <c r="D66" s="16">
        <v>64323</v>
      </c>
      <c r="E66" s="16">
        <v>65816</v>
      </c>
      <c r="F66" s="16">
        <v>64749</v>
      </c>
      <c r="G66" s="16">
        <v>68602</v>
      </c>
      <c r="H66" s="16">
        <v>66284</v>
      </c>
      <c r="I66" s="16">
        <v>63883</v>
      </c>
      <c r="J66" s="16">
        <v>67800</v>
      </c>
      <c r="K66" s="16">
        <v>47233</v>
      </c>
      <c r="L66" s="16"/>
      <c r="M66" s="51"/>
      <c r="N66" s="18">
        <f t="shared" si="1"/>
        <v>636278</v>
      </c>
    </row>
    <row r="67" spans="1:14" s="23" customFormat="1" ht="24.75" customHeight="1">
      <c r="A67" s="19" t="str">
        <f>'Pregnant Women Participating'!A67</f>
        <v>Southwest Region</v>
      </c>
      <c r="B67" s="21">
        <v>24449312</v>
      </c>
      <c r="C67" s="20">
        <v>24480354</v>
      </c>
      <c r="D67" s="20">
        <v>24337930</v>
      </c>
      <c r="E67" s="20">
        <v>24157345</v>
      </c>
      <c r="F67" s="20">
        <v>23343013</v>
      </c>
      <c r="G67" s="20">
        <v>23877461</v>
      </c>
      <c r="H67" s="20">
        <v>23528355</v>
      </c>
      <c r="I67" s="20">
        <v>23689009</v>
      </c>
      <c r="J67" s="20">
        <v>23573566</v>
      </c>
      <c r="K67" s="20">
        <v>22033213</v>
      </c>
      <c r="L67" s="20">
        <v>1034117</v>
      </c>
      <c r="M67" s="50">
        <v>13266</v>
      </c>
      <c r="N67" s="21">
        <f t="shared" si="1"/>
        <v>238516941</v>
      </c>
    </row>
    <row r="68" spans="1:14" ht="12" customHeight="1">
      <c r="A68" s="10" t="str">
        <f>'Pregnant Women Participating'!A68</f>
        <v>Colorado</v>
      </c>
      <c r="B68" s="18">
        <v>1577253</v>
      </c>
      <c r="C68" s="16">
        <v>1578048</v>
      </c>
      <c r="D68" s="16">
        <v>1569042</v>
      </c>
      <c r="E68" s="16">
        <v>1581001</v>
      </c>
      <c r="F68" s="16">
        <v>1493532</v>
      </c>
      <c r="G68" s="16">
        <v>1437670</v>
      </c>
      <c r="H68" s="16">
        <v>1429992</v>
      </c>
      <c r="I68" s="16">
        <v>1423169</v>
      </c>
      <c r="J68" s="16">
        <v>1463994</v>
      </c>
      <c r="K68" s="16">
        <v>1069654</v>
      </c>
      <c r="L68" s="16"/>
      <c r="M68" s="51"/>
      <c r="N68" s="18">
        <f t="shared" si="1"/>
        <v>14623355</v>
      </c>
    </row>
    <row r="69" spans="1:14" ht="12" customHeight="1">
      <c r="A69" s="10" t="str">
        <f>'Pregnant Women Participating'!A69</f>
        <v>Iowa</v>
      </c>
      <c r="B69" s="18">
        <v>1200455</v>
      </c>
      <c r="C69" s="16">
        <v>1045096</v>
      </c>
      <c r="D69" s="16">
        <v>1175847</v>
      </c>
      <c r="E69" s="16">
        <v>1170568</v>
      </c>
      <c r="F69" s="16">
        <v>1137838</v>
      </c>
      <c r="G69" s="16">
        <v>1129134</v>
      </c>
      <c r="H69" s="16">
        <v>1152227</v>
      </c>
      <c r="I69" s="16">
        <v>1145651</v>
      </c>
      <c r="J69" s="16">
        <v>1154513</v>
      </c>
      <c r="K69" s="16">
        <v>857365</v>
      </c>
      <c r="L69" s="16">
        <v>0</v>
      </c>
      <c r="M69" s="51">
        <v>0</v>
      </c>
      <c r="N69" s="18">
        <f t="shared" si="1"/>
        <v>11168694</v>
      </c>
    </row>
    <row r="70" spans="1:14" ht="12" customHeight="1">
      <c r="A70" s="10" t="str">
        <f>'Pregnant Women Participating'!A70</f>
        <v>Kansas</v>
      </c>
      <c r="B70" s="18">
        <v>1346903</v>
      </c>
      <c r="C70" s="16">
        <v>1284436</v>
      </c>
      <c r="D70" s="16">
        <v>1282330</v>
      </c>
      <c r="E70" s="16">
        <v>1243527</v>
      </c>
      <c r="F70" s="16">
        <v>1192804</v>
      </c>
      <c r="G70" s="16">
        <v>1213799</v>
      </c>
      <c r="H70" s="16">
        <v>1236341</v>
      </c>
      <c r="I70" s="16">
        <v>1239921</v>
      </c>
      <c r="J70" s="16">
        <v>1234764</v>
      </c>
      <c r="K70" s="16">
        <v>841549</v>
      </c>
      <c r="L70" s="16">
        <v>0</v>
      </c>
      <c r="M70" s="51"/>
      <c r="N70" s="18">
        <f aca="true" t="shared" si="2" ref="N70:N101">IF(SUM(B70:M70)&gt;0,SUM(B70:M70)," ")</f>
        <v>12116374</v>
      </c>
    </row>
    <row r="71" spans="1:14" ht="12" customHeight="1">
      <c r="A71" s="10" t="str">
        <f>'Pregnant Women Participating'!A71</f>
        <v>Missouri</v>
      </c>
      <c r="B71" s="18">
        <v>2665760</v>
      </c>
      <c r="C71" s="16">
        <v>2884835</v>
      </c>
      <c r="D71" s="16">
        <v>2804022</v>
      </c>
      <c r="E71" s="16">
        <v>2915168</v>
      </c>
      <c r="F71" s="16">
        <v>2539611</v>
      </c>
      <c r="G71" s="16">
        <v>2976267</v>
      </c>
      <c r="H71" s="16">
        <v>2844175</v>
      </c>
      <c r="I71" s="16">
        <v>2762470</v>
      </c>
      <c r="J71" s="16">
        <v>2418387</v>
      </c>
      <c r="K71" s="16">
        <v>1134874</v>
      </c>
      <c r="L71" s="16">
        <v>0</v>
      </c>
      <c r="M71" s="51">
        <v>0</v>
      </c>
      <c r="N71" s="18">
        <f t="shared" si="2"/>
        <v>25945569</v>
      </c>
    </row>
    <row r="72" spans="1:14" ht="12" customHeight="1">
      <c r="A72" s="10" t="str">
        <f>'Pregnant Women Participating'!A72</f>
        <v>Montana</v>
      </c>
      <c r="B72" s="18">
        <v>280510</v>
      </c>
      <c r="C72" s="16">
        <v>290134</v>
      </c>
      <c r="D72" s="16">
        <v>301805</v>
      </c>
      <c r="E72" s="16">
        <v>273701</v>
      </c>
      <c r="F72" s="16">
        <v>244624</v>
      </c>
      <c r="G72" s="16">
        <v>312000</v>
      </c>
      <c r="H72" s="16">
        <v>256387</v>
      </c>
      <c r="I72" s="16">
        <v>266440</v>
      </c>
      <c r="J72" s="16">
        <v>293500</v>
      </c>
      <c r="K72" s="16">
        <v>268704</v>
      </c>
      <c r="L72" s="16">
        <v>0</v>
      </c>
      <c r="M72" s="51">
        <v>0</v>
      </c>
      <c r="N72" s="18">
        <f t="shared" si="2"/>
        <v>2787805</v>
      </c>
    </row>
    <row r="73" spans="1:14" ht="12" customHeight="1">
      <c r="A73" s="10" t="str">
        <f>'Pregnant Women Participating'!A73</f>
        <v>Nebraska</v>
      </c>
      <c r="B73" s="18">
        <v>712935</v>
      </c>
      <c r="C73" s="16">
        <v>708584</v>
      </c>
      <c r="D73" s="16">
        <v>715399</v>
      </c>
      <c r="E73" s="16">
        <v>715060</v>
      </c>
      <c r="F73" s="16">
        <v>679495</v>
      </c>
      <c r="G73" s="16">
        <v>686055</v>
      </c>
      <c r="H73" s="16">
        <v>687734</v>
      </c>
      <c r="I73" s="16">
        <v>676649</v>
      </c>
      <c r="J73" s="16">
        <v>694800</v>
      </c>
      <c r="K73" s="16">
        <v>489218</v>
      </c>
      <c r="L73" s="16">
        <v>0</v>
      </c>
      <c r="M73" s="51">
        <v>0</v>
      </c>
      <c r="N73" s="18">
        <f t="shared" si="2"/>
        <v>6765929</v>
      </c>
    </row>
    <row r="74" spans="1:14" ht="12" customHeight="1">
      <c r="A74" s="10" t="str">
        <f>'Pregnant Women Participating'!A74</f>
        <v>North Dakota</v>
      </c>
      <c r="B74" s="18">
        <v>167978</v>
      </c>
      <c r="C74" s="16">
        <v>158560</v>
      </c>
      <c r="D74" s="16">
        <v>158558</v>
      </c>
      <c r="E74" s="16">
        <v>162202</v>
      </c>
      <c r="F74" s="16">
        <v>162723</v>
      </c>
      <c r="G74" s="16">
        <v>152796</v>
      </c>
      <c r="H74" s="16">
        <v>144175</v>
      </c>
      <c r="I74" s="16">
        <v>148128</v>
      </c>
      <c r="J74" s="16">
        <v>157992</v>
      </c>
      <c r="K74" s="16">
        <v>133487</v>
      </c>
      <c r="L74" s="16">
        <v>0</v>
      </c>
      <c r="M74" s="51">
        <v>0</v>
      </c>
      <c r="N74" s="18">
        <f t="shared" si="2"/>
        <v>1546599</v>
      </c>
    </row>
    <row r="75" spans="1:14" ht="12" customHeight="1">
      <c r="A75" s="10" t="str">
        <f>'Pregnant Women Participating'!A75</f>
        <v>South Dakota</v>
      </c>
      <c r="B75" s="18">
        <v>312156</v>
      </c>
      <c r="C75" s="16">
        <v>311325</v>
      </c>
      <c r="D75" s="16">
        <v>323890</v>
      </c>
      <c r="E75" s="16">
        <v>319421</v>
      </c>
      <c r="F75" s="16">
        <v>313734</v>
      </c>
      <c r="G75" s="16">
        <v>318981</v>
      </c>
      <c r="H75" s="16">
        <v>315163</v>
      </c>
      <c r="I75" s="16">
        <v>314801</v>
      </c>
      <c r="J75" s="16">
        <v>319372</v>
      </c>
      <c r="K75" s="16">
        <v>311136</v>
      </c>
      <c r="L75" s="16">
        <v>0</v>
      </c>
      <c r="M75" s="51">
        <v>0</v>
      </c>
      <c r="N75" s="18">
        <f t="shared" si="2"/>
        <v>3159979</v>
      </c>
    </row>
    <row r="76" spans="1:14" ht="12" customHeight="1">
      <c r="A76" s="10" t="str">
        <f>'Pregnant Women Participating'!A76</f>
        <v>Utah</v>
      </c>
      <c r="B76" s="18">
        <v>720044</v>
      </c>
      <c r="C76" s="16">
        <v>725481</v>
      </c>
      <c r="D76" s="16">
        <v>729870</v>
      </c>
      <c r="E76" s="16">
        <v>714244</v>
      </c>
      <c r="F76" s="16">
        <v>712278</v>
      </c>
      <c r="G76" s="16">
        <v>755406</v>
      </c>
      <c r="H76" s="16">
        <v>720207</v>
      </c>
      <c r="I76" s="16">
        <v>740316</v>
      </c>
      <c r="J76" s="16">
        <v>741241</v>
      </c>
      <c r="K76" s="16">
        <v>714630</v>
      </c>
      <c r="L76" s="16">
        <v>0</v>
      </c>
      <c r="M76" s="51">
        <v>0</v>
      </c>
      <c r="N76" s="18">
        <f t="shared" si="2"/>
        <v>7273717</v>
      </c>
    </row>
    <row r="77" spans="1:14" ht="12" customHeight="1">
      <c r="A77" s="10" t="str">
        <f>'Pregnant Women Participating'!A77</f>
        <v>Wyoming</v>
      </c>
      <c r="B77" s="18">
        <v>180405</v>
      </c>
      <c r="C77" s="16">
        <v>180317</v>
      </c>
      <c r="D77" s="16">
        <v>178419</v>
      </c>
      <c r="E77" s="16">
        <v>180036</v>
      </c>
      <c r="F77" s="16">
        <v>177914</v>
      </c>
      <c r="G77" s="16">
        <v>179019</v>
      </c>
      <c r="H77" s="16">
        <v>172853</v>
      </c>
      <c r="I77" s="16">
        <v>175490</v>
      </c>
      <c r="J77" s="16">
        <v>176582</v>
      </c>
      <c r="K77" s="16">
        <v>173094</v>
      </c>
      <c r="L77" s="16">
        <v>0</v>
      </c>
      <c r="M77" s="51"/>
      <c r="N77" s="18">
        <f t="shared" si="2"/>
        <v>1774129</v>
      </c>
    </row>
    <row r="78" spans="1:14" ht="12" customHeight="1">
      <c r="A78" s="10" t="str">
        <f>'Pregnant Women Participating'!A78</f>
        <v>Ute Mountain Ute Tribe, CO</v>
      </c>
      <c r="B78" s="1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51"/>
      <c r="N78" s="18" t="str">
        <f t="shared" si="2"/>
        <v> </v>
      </c>
    </row>
    <row r="79" spans="1:14" ht="12" customHeight="1">
      <c r="A79" s="10" t="str">
        <f>'Pregnant Women Participating'!A79</f>
        <v>Omaha Sioux, NE</v>
      </c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51"/>
      <c r="N79" s="18" t="str">
        <f t="shared" si="2"/>
        <v> </v>
      </c>
    </row>
    <row r="80" spans="1:14" ht="12" customHeight="1">
      <c r="A80" s="10" t="str">
        <f>'Pregnant Women Participating'!A80</f>
        <v>Santee Sioux, NE</v>
      </c>
      <c r="B80" s="18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51">
        <v>0</v>
      </c>
      <c r="N80" s="18" t="str">
        <f t="shared" si="2"/>
        <v> </v>
      </c>
    </row>
    <row r="81" spans="1:14" ht="12" customHeight="1">
      <c r="A81" s="10" t="str">
        <f>'Pregnant Women Participating'!A81</f>
        <v>Winnebago Tribe, NE</v>
      </c>
      <c r="B81" s="18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51">
        <v>0</v>
      </c>
      <c r="N81" s="18" t="str">
        <f t="shared" si="2"/>
        <v> </v>
      </c>
    </row>
    <row r="82" spans="1:14" ht="12" customHeight="1">
      <c r="A82" s="10" t="str">
        <f>'Pregnant Women Participating'!A82</f>
        <v>Standing Rock Sioux Tribe, ND</v>
      </c>
      <c r="B82" s="18">
        <v>4510</v>
      </c>
      <c r="C82" s="16">
        <v>4525</v>
      </c>
      <c r="D82" s="16">
        <v>4441</v>
      </c>
      <c r="E82" s="16">
        <v>4744</v>
      </c>
      <c r="F82" s="16">
        <v>4900</v>
      </c>
      <c r="G82" s="16">
        <v>5086</v>
      </c>
      <c r="H82" s="16">
        <v>4895</v>
      </c>
      <c r="I82" s="16">
        <v>4713</v>
      </c>
      <c r="J82" s="16">
        <v>5029</v>
      </c>
      <c r="K82" s="16">
        <v>4465</v>
      </c>
      <c r="L82" s="16">
        <v>0</v>
      </c>
      <c r="M82" s="51">
        <v>0</v>
      </c>
      <c r="N82" s="18">
        <f t="shared" si="2"/>
        <v>47308</v>
      </c>
    </row>
    <row r="83" spans="1:14" ht="12" customHeight="1">
      <c r="A83" s="10" t="str">
        <f>'Pregnant Women Participating'!A83</f>
        <v>Three Affiliated Tribes, ND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51"/>
      <c r="N83" s="18" t="str">
        <f t="shared" si="2"/>
        <v> </v>
      </c>
    </row>
    <row r="84" spans="1:14" ht="12" customHeight="1">
      <c r="A84" s="10" t="str">
        <f>'Pregnant Women Participating'!A84</f>
        <v>Cheyenne River Sioux, SD</v>
      </c>
      <c r="B84" s="18">
        <v>5976</v>
      </c>
      <c r="C84" s="16">
        <v>6583</v>
      </c>
      <c r="D84" s="16">
        <v>6258</v>
      </c>
      <c r="E84" s="16">
        <v>5990</v>
      </c>
      <c r="F84" s="16">
        <v>5391</v>
      </c>
      <c r="G84" s="16">
        <v>5359</v>
      </c>
      <c r="H84" s="16">
        <v>5257</v>
      </c>
      <c r="I84" s="16">
        <v>5183</v>
      </c>
      <c r="J84" s="16">
        <v>4807</v>
      </c>
      <c r="K84" s="16">
        <v>4613</v>
      </c>
      <c r="L84" s="16">
        <v>0</v>
      </c>
      <c r="M84" s="51">
        <v>0</v>
      </c>
      <c r="N84" s="18">
        <f t="shared" si="2"/>
        <v>55417</v>
      </c>
    </row>
    <row r="85" spans="1:14" ht="12" customHeight="1">
      <c r="A85" s="10" t="str">
        <f>'Pregnant Women Participating'!A85</f>
        <v>Rosebud Sioux, SD</v>
      </c>
      <c r="B85" s="18">
        <v>11063</v>
      </c>
      <c r="C85" s="16">
        <v>10847</v>
      </c>
      <c r="D85" s="16">
        <v>11062</v>
      </c>
      <c r="E85" s="16">
        <v>10781</v>
      </c>
      <c r="F85" s="16">
        <v>10924</v>
      </c>
      <c r="G85" s="16">
        <v>10958</v>
      </c>
      <c r="H85" s="16">
        <v>11097</v>
      </c>
      <c r="I85" s="16">
        <v>11307</v>
      </c>
      <c r="J85" s="16">
        <v>11930</v>
      </c>
      <c r="K85" s="16">
        <v>1229</v>
      </c>
      <c r="L85" s="16">
        <v>0</v>
      </c>
      <c r="M85" s="51">
        <v>0</v>
      </c>
      <c r="N85" s="18">
        <f t="shared" si="2"/>
        <v>101198</v>
      </c>
    </row>
    <row r="86" spans="1:14" ht="12" customHeight="1">
      <c r="A86" s="10" t="str">
        <f>'Pregnant Women Participating'!A86</f>
        <v>Northern Arapahoe, WY</v>
      </c>
      <c r="B86" s="18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51">
        <v>0</v>
      </c>
      <c r="N86" s="18" t="str">
        <f t="shared" si="2"/>
        <v> </v>
      </c>
    </row>
    <row r="87" spans="1:14" ht="12" customHeight="1">
      <c r="A87" s="10" t="str">
        <f>'Pregnant Women Participating'!A87</f>
        <v>Shoshone Tribe, WY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1"/>
      <c r="N87" s="18" t="str">
        <f t="shared" si="2"/>
        <v> </v>
      </c>
    </row>
    <row r="88" spans="1:14" s="23" customFormat="1" ht="24.75" customHeight="1">
      <c r="A88" s="19" t="str">
        <f>'Pregnant Women Participating'!A88</f>
        <v>Mountain Plains</v>
      </c>
      <c r="B88" s="21">
        <v>9185948</v>
      </c>
      <c r="C88" s="20">
        <v>9188771</v>
      </c>
      <c r="D88" s="20">
        <v>9260943</v>
      </c>
      <c r="E88" s="20">
        <v>9296443</v>
      </c>
      <c r="F88" s="20">
        <v>8675768</v>
      </c>
      <c r="G88" s="20">
        <v>9182530</v>
      </c>
      <c r="H88" s="20">
        <v>8980503</v>
      </c>
      <c r="I88" s="20">
        <v>8914238</v>
      </c>
      <c r="J88" s="20">
        <v>8676911</v>
      </c>
      <c r="K88" s="20">
        <v>6004018</v>
      </c>
      <c r="L88" s="20">
        <v>0</v>
      </c>
      <c r="M88" s="50">
        <v>0</v>
      </c>
      <c r="N88" s="21">
        <f t="shared" si="2"/>
        <v>87366073</v>
      </c>
    </row>
    <row r="89" spans="1:14" ht="12" customHeight="1">
      <c r="A89" s="11" t="str">
        <f>'Pregnant Women Participating'!A89</f>
        <v>Alaska</v>
      </c>
      <c r="B89" s="18">
        <v>311562</v>
      </c>
      <c r="C89" s="16">
        <v>312576</v>
      </c>
      <c r="D89" s="16">
        <v>329758</v>
      </c>
      <c r="E89" s="16">
        <v>343879</v>
      </c>
      <c r="F89" s="16">
        <v>323100</v>
      </c>
      <c r="G89" s="16">
        <v>325965</v>
      </c>
      <c r="H89" s="16">
        <v>321230</v>
      </c>
      <c r="I89" s="16">
        <v>325331</v>
      </c>
      <c r="J89" s="16">
        <v>325358</v>
      </c>
      <c r="K89" s="16">
        <v>211753</v>
      </c>
      <c r="L89" s="16">
        <v>0</v>
      </c>
      <c r="M89" s="51">
        <v>0</v>
      </c>
      <c r="N89" s="18">
        <f t="shared" si="2"/>
        <v>3130512</v>
      </c>
    </row>
    <row r="90" spans="1:14" ht="12" customHeight="1">
      <c r="A90" s="11" t="str">
        <f>'Pregnant Women Participating'!A90</f>
        <v>American Samoa</v>
      </c>
      <c r="B90" s="18">
        <v>60119</v>
      </c>
      <c r="C90" s="16">
        <v>62846</v>
      </c>
      <c r="D90" s="16">
        <v>62614</v>
      </c>
      <c r="E90" s="16">
        <v>59090</v>
      </c>
      <c r="F90" s="16">
        <v>59727</v>
      </c>
      <c r="G90" s="16">
        <v>59745</v>
      </c>
      <c r="H90" s="16">
        <v>59476</v>
      </c>
      <c r="I90" s="16">
        <v>61068</v>
      </c>
      <c r="J90" s="16">
        <v>62228</v>
      </c>
      <c r="K90" s="16">
        <v>41036</v>
      </c>
      <c r="L90" s="16">
        <v>0</v>
      </c>
      <c r="M90" s="51">
        <v>0</v>
      </c>
      <c r="N90" s="18">
        <f t="shared" si="2"/>
        <v>587949</v>
      </c>
    </row>
    <row r="91" spans="1:14" ht="12" customHeight="1">
      <c r="A91" s="11" t="str">
        <f>'Pregnant Women Participating'!A91</f>
        <v>Arizona</v>
      </c>
      <c r="B91" s="18">
        <v>2987183</v>
      </c>
      <c r="C91" s="16">
        <v>2986467</v>
      </c>
      <c r="D91" s="16">
        <v>2994993</v>
      </c>
      <c r="E91" s="16">
        <v>3019916</v>
      </c>
      <c r="F91" s="16">
        <v>2947810</v>
      </c>
      <c r="G91" s="16">
        <v>2946378</v>
      </c>
      <c r="H91" s="16">
        <v>2934981</v>
      </c>
      <c r="I91" s="16">
        <v>2964987</v>
      </c>
      <c r="J91" s="16">
        <v>2968406</v>
      </c>
      <c r="K91" s="16">
        <v>2936468</v>
      </c>
      <c r="L91" s="16">
        <v>0</v>
      </c>
      <c r="M91" s="51">
        <v>0</v>
      </c>
      <c r="N91" s="18">
        <f t="shared" si="2"/>
        <v>29687589</v>
      </c>
    </row>
    <row r="92" spans="1:14" ht="12" customHeight="1">
      <c r="A92" s="11" t="str">
        <f>'Pregnant Women Participating'!A92</f>
        <v>California</v>
      </c>
      <c r="B92" s="18">
        <v>18552352</v>
      </c>
      <c r="C92" s="16">
        <v>18536360</v>
      </c>
      <c r="D92" s="16">
        <v>18573062</v>
      </c>
      <c r="E92" s="16">
        <v>18764646</v>
      </c>
      <c r="F92" s="16">
        <v>18374653</v>
      </c>
      <c r="G92" s="16">
        <v>18620804</v>
      </c>
      <c r="H92" s="16">
        <v>18537779</v>
      </c>
      <c r="I92" s="16">
        <v>18543064</v>
      </c>
      <c r="J92" s="16">
        <v>18454806</v>
      </c>
      <c r="K92" s="16">
        <v>13765045</v>
      </c>
      <c r="L92" s="16">
        <v>78</v>
      </c>
      <c r="M92" s="51"/>
      <c r="N92" s="18">
        <f t="shared" si="2"/>
        <v>180722649</v>
      </c>
    </row>
    <row r="93" spans="1:14" ht="12" customHeight="1">
      <c r="A93" s="11" t="str">
        <f>'Pregnant Women Participating'!A93</f>
        <v>Guam</v>
      </c>
      <c r="B93" s="18">
        <v>110290</v>
      </c>
      <c r="C93" s="16">
        <v>110505</v>
      </c>
      <c r="D93" s="16">
        <v>116734</v>
      </c>
      <c r="E93" s="16">
        <v>113866</v>
      </c>
      <c r="F93" s="16">
        <v>114563</v>
      </c>
      <c r="G93" s="16">
        <v>114711</v>
      </c>
      <c r="H93" s="16">
        <v>113304</v>
      </c>
      <c r="I93" s="16">
        <v>116917</v>
      </c>
      <c r="J93" s="16">
        <v>115477</v>
      </c>
      <c r="K93" s="16">
        <v>81639</v>
      </c>
      <c r="L93" s="16"/>
      <c r="M93" s="51"/>
      <c r="N93" s="18">
        <f t="shared" si="2"/>
        <v>1108006</v>
      </c>
    </row>
    <row r="94" spans="1:14" ht="12" customHeight="1">
      <c r="A94" s="11" t="str">
        <f>'Pregnant Women Participating'!A94</f>
        <v>Hawaii</v>
      </c>
      <c r="B94" s="18">
        <v>517514</v>
      </c>
      <c r="C94" s="16">
        <v>526967</v>
      </c>
      <c r="D94" s="16">
        <v>515876</v>
      </c>
      <c r="E94" s="16">
        <v>523986</v>
      </c>
      <c r="F94" s="16">
        <v>511373</v>
      </c>
      <c r="G94" s="16">
        <v>512122</v>
      </c>
      <c r="H94" s="16">
        <v>512196</v>
      </c>
      <c r="I94" s="16">
        <v>517435</v>
      </c>
      <c r="J94" s="16">
        <v>521335</v>
      </c>
      <c r="K94" s="16">
        <v>382405</v>
      </c>
      <c r="L94" s="16"/>
      <c r="M94" s="51"/>
      <c r="N94" s="18">
        <f t="shared" si="2"/>
        <v>5041209</v>
      </c>
    </row>
    <row r="95" spans="1:14" ht="12" customHeight="1">
      <c r="A95" s="11" t="str">
        <f>'Pregnant Women Participating'!A95</f>
        <v>Idaho</v>
      </c>
      <c r="B95" s="18">
        <v>595446</v>
      </c>
      <c r="C95" s="16">
        <v>584654</v>
      </c>
      <c r="D95" s="16">
        <v>598794</v>
      </c>
      <c r="E95" s="16">
        <v>594436</v>
      </c>
      <c r="F95" s="16">
        <v>577633</v>
      </c>
      <c r="G95" s="16">
        <v>584035</v>
      </c>
      <c r="H95" s="16">
        <v>574035</v>
      </c>
      <c r="I95" s="16">
        <v>580516</v>
      </c>
      <c r="J95" s="16">
        <v>568070</v>
      </c>
      <c r="K95" s="16">
        <v>424704</v>
      </c>
      <c r="L95" s="16"/>
      <c r="M95" s="51"/>
      <c r="N95" s="18">
        <f t="shared" si="2"/>
        <v>5682323</v>
      </c>
    </row>
    <row r="96" spans="1:14" ht="12" customHeight="1">
      <c r="A96" s="11" t="str">
        <f>'Pregnant Women Participating'!A96</f>
        <v>Nevada</v>
      </c>
      <c r="B96" s="18">
        <v>1216004</v>
      </c>
      <c r="C96" s="16">
        <v>1198975</v>
      </c>
      <c r="D96" s="16">
        <v>1215102</v>
      </c>
      <c r="E96" s="16">
        <v>1202216</v>
      </c>
      <c r="F96" s="16">
        <v>1178478</v>
      </c>
      <c r="G96" s="16">
        <v>1215400</v>
      </c>
      <c r="H96" s="16">
        <v>1207701</v>
      </c>
      <c r="I96" s="16">
        <v>1212801</v>
      </c>
      <c r="J96" s="16">
        <v>1228346</v>
      </c>
      <c r="K96" s="16">
        <v>934758</v>
      </c>
      <c r="L96" s="16"/>
      <c r="M96" s="51"/>
      <c r="N96" s="18">
        <f t="shared" si="2"/>
        <v>11809781</v>
      </c>
    </row>
    <row r="97" spans="1:14" ht="12" customHeight="1">
      <c r="A97" s="11" t="str">
        <f>'Pregnant Women Participating'!A97</f>
        <v>Oregon</v>
      </c>
      <c r="B97" s="18">
        <v>1275693</v>
      </c>
      <c r="C97" s="16">
        <v>1276487</v>
      </c>
      <c r="D97" s="16">
        <v>1269891</v>
      </c>
      <c r="E97" s="16">
        <v>1282165</v>
      </c>
      <c r="F97" s="16">
        <v>1257148</v>
      </c>
      <c r="G97" s="16">
        <v>1268525</v>
      </c>
      <c r="H97" s="16">
        <v>1263620</v>
      </c>
      <c r="I97" s="16">
        <v>1275600</v>
      </c>
      <c r="J97" s="16">
        <v>1277572</v>
      </c>
      <c r="K97" s="16">
        <v>1173315</v>
      </c>
      <c r="L97" s="16">
        <v>0</v>
      </c>
      <c r="M97" s="51">
        <v>0</v>
      </c>
      <c r="N97" s="18">
        <f t="shared" si="2"/>
        <v>12620016</v>
      </c>
    </row>
    <row r="98" spans="1:14" ht="12" customHeight="1">
      <c r="A98" s="11" t="str">
        <f>'Pregnant Women Participating'!A98</f>
        <v>Washington</v>
      </c>
      <c r="B98" s="18">
        <v>2298978</v>
      </c>
      <c r="C98" s="16">
        <v>2279166</v>
      </c>
      <c r="D98" s="16">
        <v>2301955</v>
      </c>
      <c r="E98" s="16">
        <v>2306022</v>
      </c>
      <c r="F98" s="16">
        <v>2222158</v>
      </c>
      <c r="G98" s="16">
        <v>2287565</v>
      </c>
      <c r="H98" s="16">
        <v>2282529</v>
      </c>
      <c r="I98" s="16">
        <v>2278524</v>
      </c>
      <c r="J98" s="16">
        <v>2280037</v>
      </c>
      <c r="K98" s="16">
        <v>1547940</v>
      </c>
      <c r="L98" s="16"/>
      <c r="M98" s="51"/>
      <c r="N98" s="18">
        <f t="shared" si="2"/>
        <v>22084874</v>
      </c>
    </row>
    <row r="99" spans="1:14" ht="12" customHeight="1">
      <c r="A99" s="11" t="str">
        <f>'Pregnant Women Participating'!A99</f>
        <v>Northern Marianas</v>
      </c>
      <c r="B99" s="18">
        <v>53959</v>
      </c>
      <c r="C99" s="16">
        <v>52762</v>
      </c>
      <c r="D99" s="16">
        <v>55336</v>
      </c>
      <c r="E99" s="16">
        <v>58509</v>
      </c>
      <c r="F99" s="16">
        <v>56990</v>
      </c>
      <c r="G99" s="16">
        <v>51912</v>
      </c>
      <c r="H99" s="16">
        <v>52630</v>
      </c>
      <c r="I99" s="16">
        <v>53255</v>
      </c>
      <c r="J99" s="16">
        <v>52039</v>
      </c>
      <c r="K99" s="16">
        <v>42971</v>
      </c>
      <c r="L99" s="16">
        <v>0</v>
      </c>
      <c r="M99" s="51">
        <v>0</v>
      </c>
      <c r="N99" s="18">
        <f t="shared" si="2"/>
        <v>530363</v>
      </c>
    </row>
    <row r="100" spans="1:14" ht="12" customHeight="1">
      <c r="A100" s="11" t="str">
        <f>'Pregnant Women Participating'!A100</f>
        <v>Inter-Tribal Council, AZ</v>
      </c>
      <c r="B100" s="18">
        <v>176802</v>
      </c>
      <c r="C100" s="16">
        <v>174009</v>
      </c>
      <c r="D100" s="16">
        <v>172718</v>
      </c>
      <c r="E100" s="16">
        <v>170551</v>
      </c>
      <c r="F100" s="16">
        <v>162082</v>
      </c>
      <c r="G100" s="16">
        <v>169360</v>
      </c>
      <c r="H100" s="16">
        <v>163392</v>
      </c>
      <c r="I100" s="16">
        <v>164385</v>
      </c>
      <c r="J100" s="16">
        <v>165684</v>
      </c>
      <c r="K100" s="16">
        <v>135096</v>
      </c>
      <c r="L100" s="16"/>
      <c r="M100" s="51"/>
      <c r="N100" s="18">
        <f t="shared" si="2"/>
        <v>1654079</v>
      </c>
    </row>
    <row r="101" spans="1:14" ht="12" customHeight="1">
      <c r="A101" s="11" t="str">
        <f>'Pregnant Women Participating'!A101</f>
        <v>Navajo Nation, AZ</v>
      </c>
      <c r="B101" s="18">
        <v>144365</v>
      </c>
      <c r="C101" s="16">
        <v>156823</v>
      </c>
      <c r="D101" s="16">
        <v>142256</v>
      </c>
      <c r="E101" s="16">
        <v>147054</v>
      </c>
      <c r="F101" s="16">
        <v>136082</v>
      </c>
      <c r="G101" s="16">
        <v>139324</v>
      </c>
      <c r="H101" s="16">
        <v>138475</v>
      </c>
      <c r="I101" s="16">
        <v>140347</v>
      </c>
      <c r="J101" s="16">
        <v>144492</v>
      </c>
      <c r="K101" s="16">
        <v>91992</v>
      </c>
      <c r="L101" s="16"/>
      <c r="M101" s="51"/>
      <c r="N101" s="18">
        <f t="shared" si="2"/>
        <v>1381210</v>
      </c>
    </row>
    <row r="102" spans="1:14" ht="12" customHeight="1">
      <c r="A102" s="11" t="str">
        <f>'Pregnant Women Participating'!A102</f>
        <v>Inter-Tribal Council, NV</v>
      </c>
      <c r="B102" s="18">
        <v>25610</v>
      </c>
      <c r="C102" s="16">
        <v>22789</v>
      </c>
      <c r="D102" s="16">
        <v>24153</v>
      </c>
      <c r="E102" s="16">
        <v>25778</v>
      </c>
      <c r="F102" s="16">
        <v>24791</v>
      </c>
      <c r="G102" s="16">
        <v>28164</v>
      </c>
      <c r="H102" s="16">
        <v>24985</v>
      </c>
      <c r="I102" s="16">
        <v>26027</v>
      </c>
      <c r="J102" s="16">
        <v>0</v>
      </c>
      <c r="K102" s="16">
        <v>0</v>
      </c>
      <c r="L102" s="16">
        <v>0</v>
      </c>
      <c r="M102" s="51">
        <v>0</v>
      </c>
      <c r="N102" s="18">
        <f>IF(SUM(B102:M102)&gt;0,SUM(B102:M102)," ")</f>
        <v>202297</v>
      </c>
    </row>
    <row r="103" spans="1:14" s="23" customFormat="1" ht="24.75" customHeight="1">
      <c r="A103" s="19" t="str">
        <f>'Pregnant Women Participating'!A103</f>
        <v>Western Region</v>
      </c>
      <c r="B103" s="21">
        <v>28325877</v>
      </c>
      <c r="C103" s="20">
        <v>28281386</v>
      </c>
      <c r="D103" s="20">
        <v>28373242</v>
      </c>
      <c r="E103" s="20">
        <v>28612114</v>
      </c>
      <c r="F103" s="20">
        <v>27946588</v>
      </c>
      <c r="G103" s="20">
        <v>28324010</v>
      </c>
      <c r="H103" s="20">
        <v>28186333</v>
      </c>
      <c r="I103" s="20">
        <v>28260257</v>
      </c>
      <c r="J103" s="20">
        <v>28163850</v>
      </c>
      <c r="K103" s="20">
        <v>21769122</v>
      </c>
      <c r="L103" s="20">
        <v>78</v>
      </c>
      <c r="M103" s="50">
        <v>0</v>
      </c>
      <c r="N103" s="21">
        <f>IF(SUM(B103:M103)&gt;0,SUM(B103:M103)," ")</f>
        <v>276242857</v>
      </c>
    </row>
    <row r="104" spans="1:14" s="38" customFormat="1" ht="16.5" customHeight="1" thickBot="1">
      <c r="A104" s="35" t="str">
        <f>'Pregnant Women Participating'!A104</f>
        <v>TOTAL</v>
      </c>
      <c r="B104" s="36">
        <v>138152722</v>
      </c>
      <c r="C104" s="37">
        <v>137395690</v>
      </c>
      <c r="D104" s="37">
        <v>136799688</v>
      </c>
      <c r="E104" s="37">
        <v>137079995</v>
      </c>
      <c r="F104" s="37">
        <v>133444684</v>
      </c>
      <c r="G104" s="37">
        <v>135481044</v>
      </c>
      <c r="H104" s="37">
        <v>133592942</v>
      </c>
      <c r="I104" s="37">
        <v>132199113</v>
      </c>
      <c r="J104" s="37">
        <v>127096153</v>
      </c>
      <c r="K104" s="37">
        <v>91605483</v>
      </c>
      <c r="L104" s="37">
        <v>8939526</v>
      </c>
      <c r="M104" s="53">
        <v>2321842</v>
      </c>
      <c r="N104" s="36">
        <f>IF(SUM(B104:M104)&gt;0,SUM(B104:M104)," ")</f>
        <v>1314108882</v>
      </c>
    </row>
    <row r="105" s="7" customFormat="1" ht="12.75" customHeight="1" thickTop="1">
      <c r="A105" s="12"/>
    </row>
    <row r="106" ht="12">
      <c r="A106" s="12"/>
    </row>
    <row r="107" s="60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2011</v>
      </c>
      <c r="B2" s="2"/>
    </row>
    <row r="3" spans="1:2" ht="12" customHeight="1">
      <c r="A3" s="1" t="str">
        <f>'Pregnant Women Participating'!A3</f>
        <v>Data as of March 08, 2013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144</v>
      </c>
    </row>
    <row r="6" spans="1:2" s="7" customFormat="1" ht="12" customHeight="1">
      <c r="A6" s="10" t="str">
        <f>'Pregnant Women Participating'!A6</f>
        <v>Connecticut</v>
      </c>
      <c r="B6" s="16">
        <v>13514638</v>
      </c>
    </row>
    <row r="7" spans="1:2" s="7" customFormat="1" ht="12" customHeight="1">
      <c r="A7" s="10" t="str">
        <f>'Pregnant Women Participating'!A7</f>
        <v>Maine</v>
      </c>
      <c r="B7" s="16">
        <v>5400735</v>
      </c>
    </row>
    <row r="8" spans="1:2" s="7" customFormat="1" ht="12" customHeight="1">
      <c r="A8" s="10" t="str">
        <f>'Pregnant Women Participating'!A8</f>
        <v>Massachusetts</v>
      </c>
      <c r="B8" s="16">
        <v>26773123</v>
      </c>
    </row>
    <row r="9" spans="1:2" s="7" customFormat="1" ht="12" customHeight="1">
      <c r="A9" s="10" t="str">
        <f>'Pregnant Women Participating'!A9</f>
        <v>New Hampshire</v>
      </c>
      <c r="B9" s="16">
        <v>4297512</v>
      </c>
    </row>
    <row r="10" spans="1:2" s="7" customFormat="1" ht="12" customHeight="1">
      <c r="A10" s="10" t="str">
        <f>'Pregnant Women Participating'!A10</f>
        <v>New York</v>
      </c>
      <c r="B10" s="16">
        <v>111126327</v>
      </c>
    </row>
    <row r="11" spans="1:2" s="7" customFormat="1" ht="12" customHeight="1">
      <c r="A11" s="10" t="str">
        <f>'Pregnant Women Participating'!A11</f>
        <v>Rhode Island</v>
      </c>
      <c r="B11" s="16">
        <v>5847331</v>
      </c>
    </row>
    <row r="12" spans="1:2" s="7" customFormat="1" ht="12" customHeight="1">
      <c r="A12" s="10" t="str">
        <f>'Pregnant Women Participating'!A12</f>
        <v>Vermont</v>
      </c>
      <c r="B12" s="16">
        <v>4349226</v>
      </c>
    </row>
    <row r="13" spans="1:2" s="7" customFormat="1" ht="12" customHeight="1">
      <c r="A13" s="10" t="str">
        <f>'Pregnant Women Participating'!A13</f>
        <v>Indian Township, ME</v>
      </c>
      <c r="B13" s="16">
        <v>49227</v>
      </c>
    </row>
    <row r="14" spans="1:2" s="7" customFormat="1" ht="12" customHeight="1">
      <c r="A14" s="10" t="str">
        <f>'Pregnant Women Participating'!A14</f>
        <v>Pleasant Point, ME</v>
      </c>
      <c r="B14" s="16">
        <v>40189</v>
      </c>
    </row>
    <row r="15" spans="1:2" s="7" customFormat="1" ht="12" customHeight="1">
      <c r="A15" s="10" t="str">
        <f>'Pregnant Women Participating'!A15</f>
        <v>Seneca Nation, NY</v>
      </c>
      <c r="B15" s="16">
        <v>56498</v>
      </c>
    </row>
    <row r="16" spans="1:2" s="22" customFormat="1" ht="24.75" customHeight="1">
      <c r="A16" s="19" t="str">
        <f>'Pregnant Women Participating'!A16</f>
        <v>Northeast Region</v>
      </c>
      <c r="B16" s="20">
        <v>171454806</v>
      </c>
    </row>
    <row r="17" spans="1:2" ht="12" customHeight="1">
      <c r="A17" s="10" t="str">
        <f>'Pregnant Women Participating'!A17</f>
        <v>Delaware</v>
      </c>
      <c r="B17" s="6">
        <v>4437609</v>
      </c>
    </row>
    <row r="18" spans="1:2" ht="12" customHeight="1">
      <c r="A18" s="10" t="str">
        <f>'Pregnant Women Participating'!A18</f>
        <v>District of Columbia</v>
      </c>
      <c r="B18" s="6">
        <v>5552210</v>
      </c>
    </row>
    <row r="19" spans="1:2" ht="12" customHeight="1">
      <c r="A19" s="10" t="str">
        <f>'Pregnant Women Participating'!A19</f>
        <v>Maryland</v>
      </c>
      <c r="B19" s="6">
        <v>30740951</v>
      </c>
    </row>
    <row r="20" spans="1:2" ht="12" customHeight="1">
      <c r="A20" s="10" t="str">
        <f>'Pregnant Women Participating'!A20</f>
        <v>New Jersey</v>
      </c>
      <c r="B20" s="6">
        <v>32040566</v>
      </c>
    </row>
    <row r="21" spans="1:2" ht="12" customHeight="1">
      <c r="A21" s="10" t="str">
        <f>'Pregnant Women Participating'!A21</f>
        <v>Pennsylvania</v>
      </c>
      <c r="B21" s="6">
        <v>59183283</v>
      </c>
    </row>
    <row r="22" spans="1:2" ht="12" customHeight="1">
      <c r="A22" s="10" t="str">
        <f>'Pregnant Women Participating'!A22</f>
        <v>Puerto Rico</v>
      </c>
      <c r="B22" s="6">
        <v>40898776</v>
      </c>
    </row>
    <row r="23" spans="1:2" ht="12" customHeight="1">
      <c r="A23" s="10" t="str">
        <f>'Pregnant Women Participating'!A23</f>
        <v>Virginia</v>
      </c>
      <c r="B23" s="6">
        <v>34199682</v>
      </c>
    </row>
    <row r="24" spans="1:2" ht="12" customHeight="1">
      <c r="A24" s="10" t="str">
        <f>'Pregnant Women Participating'!A24</f>
        <v>Virgin Islands</v>
      </c>
      <c r="B24" s="6">
        <v>2176373</v>
      </c>
    </row>
    <row r="25" spans="1:2" ht="12" customHeight="1">
      <c r="A25" s="10" t="str">
        <f>'Pregnant Women Participating'!A25</f>
        <v>West Virginia</v>
      </c>
      <c r="B25" s="6">
        <v>12145800</v>
      </c>
    </row>
    <row r="26" spans="1:2" s="23" customFormat="1" ht="24.75" customHeight="1">
      <c r="A26" s="19" t="str">
        <f>'Pregnant Women Participating'!A26</f>
        <v>Mid-Atlantic Region</v>
      </c>
      <c r="B26" s="20">
        <v>221375250</v>
      </c>
    </row>
    <row r="27" spans="1:2" ht="12" customHeight="1">
      <c r="A27" s="10" t="str">
        <f>'Pregnant Women Participating'!A27</f>
        <v>Alabama</v>
      </c>
      <c r="B27" s="6">
        <v>32884166</v>
      </c>
    </row>
    <row r="28" spans="1:2" ht="12" customHeight="1">
      <c r="A28" s="10" t="str">
        <f>'Pregnant Women Participating'!A28</f>
        <v>Florida</v>
      </c>
      <c r="B28" s="6">
        <v>110494492</v>
      </c>
    </row>
    <row r="29" spans="1:2" ht="12" customHeight="1">
      <c r="A29" s="10" t="str">
        <f>'Pregnant Women Participating'!A29</f>
        <v>Georgia</v>
      </c>
      <c r="B29" s="6">
        <v>52080419</v>
      </c>
    </row>
    <row r="30" spans="1:2" ht="12" customHeight="1">
      <c r="A30" s="10" t="str">
        <f>'Pregnant Women Participating'!A30</f>
        <v>Georgia</v>
      </c>
      <c r="B30" s="6">
        <v>17455729</v>
      </c>
    </row>
    <row r="31" spans="1:2" ht="12" customHeight="1">
      <c r="A31" s="10" t="str">
        <f>'Pregnant Women Participating'!A31</f>
        <v>Kentucky</v>
      </c>
      <c r="B31" s="6">
        <v>28596892</v>
      </c>
    </row>
    <row r="32" spans="1:2" ht="12" customHeight="1">
      <c r="A32" s="10" t="str">
        <f>'Pregnant Women Participating'!A32</f>
        <v>Mississippi</v>
      </c>
      <c r="B32" s="6">
        <v>19111429</v>
      </c>
    </row>
    <row r="33" spans="1:2" ht="12" customHeight="1">
      <c r="A33" s="10" t="str">
        <f>'Pregnant Women Participating'!A33</f>
        <v>North Carolina</v>
      </c>
      <c r="B33" s="6">
        <v>56917397</v>
      </c>
    </row>
    <row r="34" spans="1:2" ht="12" customHeight="1">
      <c r="A34" s="10" t="str">
        <f>'Pregnant Women Participating'!A34</f>
        <v>South Carolina</v>
      </c>
      <c r="B34" s="6">
        <v>27128012</v>
      </c>
    </row>
    <row r="35" spans="1:2" ht="12" customHeight="1">
      <c r="A35" s="10" t="str">
        <f>'Pregnant Women Participating'!A35</f>
        <v>Tennessee</v>
      </c>
      <c r="B35" s="6">
        <v>39119813</v>
      </c>
    </row>
    <row r="36" spans="1:2" ht="12" customHeight="1">
      <c r="A36" s="10" t="str">
        <f>'Pregnant Women Participating'!A36</f>
        <v>Choctaw Indians, MS</v>
      </c>
      <c r="B36" s="6">
        <v>360758</v>
      </c>
    </row>
    <row r="37" spans="1:2" ht="12" customHeight="1">
      <c r="A37" s="10" t="str">
        <f>'Pregnant Women Participating'!A37</f>
        <v>Eastern Cherokee, NC</v>
      </c>
      <c r="B37" s="6">
        <v>308685</v>
      </c>
    </row>
    <row r="38" spans="1:2" s="23" customFormat="1" ht="24.75" customHeight="1">
      <c r="A38" s="19" t="str">
        <f>'Pregnant Women Participating'!A38</f>
        <v>Southeast Region</v>
      </c>
      <c r="B38" s="20">
        <v>384457792</v>
      </c>
    </row>
    <row r="39" spans="1:2" ht="12" customHeight="1">
      <c r="A39" s="10" t="str">
        <f>'Pregnant Women Participating'!A39</f>
        <v>Illinois</v>
      </c>
      <c r="B39" s="6">
        <v>54145269</v>
      </c>
    </row>
    <row r="40" spans="1:2" ht="12" customHeight="1">
      <c r="A40" s="10" t="str">
        <f>'Pregnant Women Participating'!A40</f>
        <v>Indiana</v>
      </c>
      <c r="B40" s="6">
        <v>30258804</v>
      </c>
    </row>
    <row r="41" spans="1:2" ht="12" customHeight="1">
      <c r="A41" s="10" t="str">
        <f>'Pregnant Women Participating'!A41</f>
        <v>Michigan</v>
      </c>
      <c r="B41" s="6">
        <v>58245919</v>
      </c>
    </row>
    <row r="42" spans="1:2" ht="12" customHeight="1">
      <c r="A42" s="10" t="str">
        <f>'Pregnant Women Participating'!A42</f>
        <v>Minnesota</v>
      </c>
      <c r="B42" s="6">
        <v>30648698</v>
      </c>
    </row>
    <row r="43" spans="1:2" ht="12" customHeight="1">
      <c r="A43" s="10" t="str">
        <f>'Pregnant Women Participating'!A43</f>
        <v>Ohio</v>
      </c>
      <c r="B43" s="6">
        <v>57952939</v>
      </c>
    </row>
    <row r="44" spans="1:2" ht="12" customHeight="1">
      <c r="A44" s="10" t="str">
        <f>'Pregnant Women Participating'!A44</f>
        <v>Wisconsin</v>
      </c>
      <c r="B44" s="6">
        <v>29292518</v>
      </c>
    </row>
    <row r="45" spans="1:2" s="23" customFormat="1" ht="24.75" customHeight="1">
      <c r="A45" s="19" t="str">
        <f>'Pregnant Women Participating'!A45</f>
        <v>Midwest Region</v>
      </c>
      <c r="B45" s="20">
        <v>260544147</v>
      </c>
    </row>
    <row r="46" spans="1:2" ht="12" customHeight="1">
      <c r="A46" s="10" t="str">
        <f>'Pregnant Women Participating'!A46</f>
        <v>Arkansas</v>
      </c>
      <c r="B46" s="16">
        <v>20022575</v>
      </c>
    </row>
    <row r="47" spans="1:2" ht="12" customHeight="1">
      <c r="A47" s="10" t="str">
        <f>'Pregnant Women Participating'!A47</f>
        <v>Louisiana</v>
      </c>
      <c r="B47" s="16">
        <v>27331547</v>
      </c>
    </row>
    <row r="48" spans="1:2" ht="12" customHeight="1">
      <c r="A48" s="10" t="str">
        <f>'Pregnant Women Participating'!A48</f>
        <v>New Mexico</v>
      </c>
      <c r="B48" s="16">
        <v>12327445</v>
      </c>
    </row>
    <row r="49" spans="1:2" ht="12" customHeight="1">
      <c r="A49" s="10" t="str">
        <f>'Pregnant Women Participating'!A49</f>
        <v>Oklahoma</v>
      </c>
      <c r="B49" s="16">
        <v>21087645</v>
      </c>
    </row>
    <row r="50" spans="1:2" ht="12" customHeight="1">
      <c r="A50" s="10" t="str">
        <f>'Pregnant Women Participating'!A50</f>
        <v>Texas</v>
      </c>
      <c r="B50" s="16">
        <v>193365024</v>
      </c>
    </row>
    <row r="51" spans="1:2" ht="12" customHeight="1">
      <c r="A51" s="10" t="str">
        <f>'Pregnant Women Participating'!A51</f>
        <v>Acoma, Canoncito &amp; Laguna, NM</v>
      </c>
      <c r="B51" s="16">
        <v>269745</v>
      </c>
    </row>
    <row r="52" spans="1:2" ht="12" customHeight="1">
      <c r="A52" s="10" t="str">
        <f>'Pregnant Women Participating'!A52</f>
        <v>Eight Northern Pueblos, NM</v>
      </c>
      <c r="B52" s="16">
        <v>204101</v>
      </c>
    </row>
    <row r="53" spans="1:2" ht="12" customHeight="1">
      <c r="A53" s="10" t="str">
        <f>'Pregnant Women Participating'!A53</f>
        <v>Five Sandoval Pueblos, NM</v>
      </c>
      <c r="B53" s="16">
        <v>249735</v>
      </c>
    </row>
    <row r="54" spans="1:2" ht="12" customHeight="1">
      <c r="A54" s="10" t="str">
        <f>'Pregnant Women Participating'!A54</f>
        <v>Isleta Pueblo, NM</v>
      </c>
      <c r="B54" s="16">
        <v>323015</v>
      </c>
    </row>
    <row r="55" spans="1:2" ht="12" customHeight="1">
      <c r="A55" s="10" t="str">
        <f>'Pregnant Women Participating'!A55</f>
        <v>San Felipe Pueblo, NM</v>
      </c>
      <c r="B55" s="16">
        <v>189312</v>
      </c>
    </row>
    <row r="56" spans="1:2" ht="12" customHeight="1">
      <c r="A56" s="10" t="str">
        <f>'Pregnant Women Participating'!A56</f>
        <v>Santo Domingo Tribe, NM</v>
      </c>
      <c r="B56" s="16">
        <v>130695</v>
      </c>
    </row>
    <row r="57" spans="1:2" ht="12" customHeight="1">
      <c r="A57" s="10" t="str">
        <f>'Pregnant Women Participating'!A57</f>
        <v>Zuni Pueblo, NM</v>
      </c>
      <c r="B57" s="16">
        <v>313930</v>
      </c>
    </row>
    <row r="58" spans="1:2" ht="12" customHeight="1">
      <c r="A58" s="10" t="str">
        <f>'Pregnant Women Participating'!A58</f>
        <v>Cherokee Nation, OK</v>
      </c>
      <c r="B58" s="16">
        <v>2287594</v>
      </c>
    </row>
    <row r="59" spans="1:2" ht="12" customHeight="1">
      <c r="A59" s="10" t="str">
        <f>'Pregnant Women Participating'!A59</f>
        <v>Chickasaw Nation, OK</v>
      </c>
      <c r="B59" s="16">
        <v>2132016</v>
      </c>
    </row>
    <row r="60" spans="1:2" ht="12" customHeight="1">
      <c r="A60" s="10" t="str">
        <f>'Pregnant Women Participating'!A60</f>
        <v>Choctaw Nation, OK</v>
      </c>
      <c r="B60" s="16">
        <v>1249530</v>
      </c>
    </row>
    <row r="61" spans="1:2" ht="12" customHeight="1">
      <c r="A61" s="10" t="str">
        <f>'Pregnant Women Participating'!A61</f>
        <v>Citizen Potawatomi Nation, OK</v>
      </c>
      <c r="B61" s="16">
        <v>687600</v>
      </c>
    </row>
    <row r="62" spans="1:2" ht="12" customHeight="1">
      <c r="A62" s="10" t="str">
        <f>'Pregnant Women Participating'!A62</f>
        <v>Inter-Tribal Council, OK</v>
      </c>
      <c r="B62" s="16">
        <v>341660</v>
      </c>
    </row>
    <row r="63" spans="1:2" ht="12" customHeight="1">
      <c r="A63" s="10" t="str">
        <f>'Pregnant Women Participating'!A63</f>
        <v>Muscogee Creek Nation, OK</v>
      </c>
      <c r="B63" s="16">
        <v>893100</v>
      </c>
    </row>
    <row r="64" spans="1:2" ht="12" customHeight="1">
      <c r="A64" s="10" t="str">
        <f>'Pregnant Women Participating'!A64</f>
        <v>Osage Tribal Council, OK</v>
      </c>
      <c r="B64" s="16">
        <v>1079732</v>
      </c>
    </row>
    <row r="65" spans="1:2" ht="12" customHeight="1">
      <c r="A65" s="10" t="str">
        <f>'Pregnant Women Participating'!A65</f>
        <v>Otoe-Missouria Tribe, OK</v>
      </c>
      <c r="B65" s="16">
        <v>294043</v>
      </c>
    </row>
    <row r="66" spans="1:2" ht="12" customHeight="1">
      <c r="A66" s="10" t="str">
        <f>'Pregnant Women Participating'!A66</f>
        <v>Wichita, Caddo &amp; Delaware (WCD), OK</v>
      </c>
      <c r="B66" s="16">
        <v>3603359</v>
      </c>
    </row>
    <row r="67" spans="1:2" s="23" customFormat="1" ht="24.75" customHeight="1">
      <c r="A67" s="19" t="str">
        <f>'Pregnant Women Participating'!A67</f>
        <v>Southwest Region</v>
      </c>
      <c r="B67" s="20">
        <v>288383403</v>
      </c>
    </row>
    <row r="68" spans="1:2" ht="12" customHeight="1">
      <c r="A68" s="10" t="str">
        <f>'Pregnant Women Participating'!A68</f>
        <v>Colorado</v>
      </c>
      <c r="B68" s="18">
        <v>24981037</v>
      </c>
    </row>
    <row r="69" spans="1:2" ht="12" customHeight="1">
      <c r="A69" s="10" t="str">
        <f>'Pregnant Women Participating'!A69</f>
        <v>Iowa</v>
      </c>
      <c r="B69" s="18">
        <v>15563505</v>
      </c>
    </row>
    <row r="70" spans="1:2" ht="12" customHeight="1">
      <c r="A70" s="10" t="str">
        <f>'Pregnant Women Participating'!A70</f>
        <v>Kansas</v>
      </c>
      <c r="B70" s="18">
        <v>15652638</v>
      </c>
    </row>
    <row r="71" spans="1:2" ht="12" customHeight="1">
      <c r="A71" s="10" t="str">
        <f>'Pregnant Women Participating'!A71</f>
        <v>Missouri</v>
      </c>
      <c r="B71" s="18">
        <v>30077226</v>
      </c>
    </row>
    <row r="72" spans="1:2" ht="12" customHeight="1">
      <c r="A72" s="10" t="str">
        <f>'Pregnant Women Participating'!A72</f>
        <v>Montana</v>
      </c>
      <c r="B72" s="18">
        <v>5688941</v>
      </c>
    </row>
    <row r="73" spans="1:2" ht="12" customHeight="1">
      <c r="A73" s="10" t="str">
        <f>'Pregnant Women Participating'!A73</f>
        <v>Nebraska</v>
      </c>
      <c r="B73" s="18">
        <v>10297619</v>
      </c>
    </row>
    <row r="74" spans="1:2" ht="12" customHeight="1">
      <c r="A74" s="10" t="str">
        <f>'Pregnant Women Participating'!A74</f>
        <v>North Dakota</v>
      </c>
      <c r="B74" s="18">
        <v>3438930</v>
      </c>
    </row>
    <row r="75" spans="1:2" ht="12" customHeight="1">
      <c r="A75" s="10" t="str">
        <f>'Pregnant Women Participating'!A75</f>
        <v>South Dakota</v>
      </c>
      <c r="B75" s="18">
        <v>5522957</v>
      </c>
    </row>
    <row r="76" spans="1:2" ht="12" customHeight="1">
      <c r="A76" s="10" t="str">
        <f>'Pregnant Women Participating'!A76</f>
        <v>Utah</v>
      </c>
      <c r="B76" s="18">
        <v>16040535</v>
      </c>
    </row>
    <row r="77" spans="1:2" ht="12" customHeight="1">
      <c r="A77" s="10" t="str">
        <f>'Pregnant Women Participating'!A77</f>
        <v>Wyoming</v>
      </c>
      <c r="B77" s="18">
        <v>3705623</v>
      </c>
    </row>
    <row r="78" spans="1:2" ht="12" customHeight="1">
      <c r="A78" s="10" t="str">
        <f>'Pregnant Women Participating'!A78</f>
        <v>Ute Mountain Ute Tribe, CO</v>
      </c>
      <c r="B78" s="18">
        <v>208352</v>
      </c>
    </row>
    <row r="79" spans="1:2" ht="12" customHeight="1">
      <c r="A79" s="10" t="str">
        <f>'Pregnant Women Participating'!A79</f>
        <v>Omaha Sioux, NE</v>
      </c>
      <c r="B79" s="18">
        <v>240851</v>
      </c>
    </row>
    <row r="80" spans="1:2" ht="12" customHeight="1">
      <c r="A80" s="10" t="str">
        <f>'Pregnant Women Participating'!A80</f>
        <v>Santee Sioux, NE</v>
      </c>
      <c r="B80" s="18">
        <v>108100</v>
      </c>
    </row>
    <row r="81" spans="1:2" ht="12" customHeight="1">
      <c r="A81" s="10" t="str">
        <f>'Pregnant Women Participating'!A81</f>
        <v>Winnebago Tribe, NE</v>
      </c>
      <c r="B81" s="18">
        <v>158081</v>
      </c>
    </row>
    <row r="82" spans="1:2" ht="12" customHeight="1">
      <c r="A82" s="10" t="str">
        <f>'Pregnant Women Participating'!A82</f>
        <v>Standing Rock Sioux Tribe, ND</v>
      </c>
      <c r="B82" s="18">
        <v>864116</v>
      </c>
    </row>
    <row r="83" spans="1:2" ht="12" customHeight="1">
      <c r="A83" s="10" t="str">
        <f>'Pregnant Women Participating'!A83</f>
        <v>Three Affiliated Tribes, ND</v>
      </c>
      <c r="B83" s="18">
        <v>283398</v>
      </c>
    </row>
    <row r="84" spans="1:2" ht="12" customHeight="1">
      <c r="A84" s="10" t="str">
        <f>'Pregnant Women Participating'!A84</f>
        <v>Cheyenne River Sioux, SD</v>
      </c>
      <c r="B84" s="18">
        <v>500559</v>
      </c>
    </row>
    <row r="85" spans="1:2" ht="12" customHeight="1">
      <c r="A85" s="10" t="str">
        <f>'Pregnant Women Participating'!A85</f>
        <v>Rosebud Sioux, SD</v>
      </c>
      <c r="B85" s="18">
        <v>650599</v>
      </c>
    </row>
    <row r="86" spans="1:2" ht="12" customHeight="1">
      <c r="A86" s="10" t="str">
        <f>'Pregnant Women Participating'!A86</f>
        <v>Northern Arapahoe, WY</v>
      </c>
      <c r="B86" s="18">
        <v>370926</v>
      </c>
    </row>
    <row r="87" spans="1:2" ht="12" customHeight="1">
      <c r="A87" s="10" t="str">
        <f>'Pregnant Women Participating'!A87</f>
        <v>Shoshone Tribe, WY</v>
      </c>
      <c r="B87" s="18">
        <v>166587</v>
      </c>
    </row>
    <row r="88" spans="1:2" s="23" customFormat="1" ht="24.75" customHeight="1">
      <c r="A88" s="19" t="str">
        <f>'Pregnant Women Participating'!A88</f>
        <v>Mountain Plains</v>
      </c>
      <c r="B88" s="20">
        <v>134520580</v>
      </c>
    </row>
    <row r="89" spans="1:2" ht="12" customHeight="1">
      <c r="A89" s="11" t="str">
        <f>'Pregnant Women Participating'!A89</f>
        <v>Alaska</v>
      </c>
      <c r="B89" s="18">
        <v>7641442</v>
      </c>
    </row>
    <row r="90" spans="1:2" ht="12" customHeight="1">
      <c r="A90" s="11" t="str">
        <f>'Pregnant Women Participating'!A90</f>
        <v>American Samoa</v>
      </c>
      <c r="B90" s="18">
        <v>2090640</v>
      </c>
    </row>
    <row r="91" spans="1:2" ht="12" customHeight="1">
      <c r="A91" s="11" t="str">
        <f>'Pregnant Women Participating'!A91</f>
        <v>Arizona</v>
      </c>
      <c r="B91" s="18">
        <v>38807026</v>
      </c>
    </row>
    <row r="92" spans="1:2" ht="12" customHeight="1">
      <c r="A92" s="11" t="str">
        <f>'Pregnant Women Participating'!A92</f>
        <v>California</v>
      </c>
      <c r="B92" s="18">
        <v>332427241</v>
      </c>
    </row>
    <row r="93" spans="1:2" ht="12" customHeight="1">
      <c r="A93" s="11" t="str">
        <f>'Pregnant Women Participating'!A93</f>
        <v>Guam</v>
      </c>
      <c r="B93" s="18">
        <v>2577550</v>
      </c>
    </row>
    <row r="94" spans="1:2" ht="12" customHeight="1">
      <c r="A94" s="11" t="str">
        <f>'Pregnant Women Participating'!A94</f>
        <v>Hawaii</v>
      </c>
      <c r="B94" s="18">
        <v>9881951</v>
      </c>
    </row>
    <row r="95" spans="1:2" ht="12" customHeight="1">
      <c r="A95" s="11" t="str">
        <f>'Pregnant Women Participating'!A95</f>
        <v>Idaho</v>
      </c>
      <c r="B95" s="18">
        <v>9854112</v>
      </c>
    </row>
    <row r="96" spans="1:2" ht="12" customHeight="1">
      <c r="A96" s="11" t="str">
        <f>'Pregnant Women Participating'!A96</f>
        <v>Nevada</v>
      </c>
      <c r="B96" s="18">
        <v>14286342</v>
      </c>
    </row>
    <row r="97" spans="1:2" ht="12" customHeight="1">
      <c r="A97" s="11" t="str">
        <f>'Pregnant Women Participating'!A97</f>
        <v>Oregon</v>
      </c>
      <c r="B97" s="18">
        <v>24617455</v>
      </c>
    </row>
    <row r="98" spans="1:2" ht="12" customHeight="1">
      <c r="A98" s="11" t="str">
        <f>'Pregnant Women Participating'!A98</f>
        <v>Washington</v>
      </c>
      <c r="B98" s="18">
        <v>49792830</v>
      </c>
    </row>
    <row r="99" spans="1:2" ht="12" customHeight="1">
      <c r="A99" s="11" t="str">
        <f>'Pregnant Women Participating'!A99</f>
        <v>Northern Marianas</v>
      </c>
      <c r="B99" s="18">
        <v>1067795</v>
      </c>
    </row>
    <row r="100" spans="1:2" ht="12" customHeight="1">
      <c r="A100" s="11" t="str">
        <f>'Pregnant Women Participating'!A100</f>
        <v>Inter-Tribal Council, AZ</v>
      </c>
      <c r="B100" s="18">
        <v>3545600</v>
      </c>
    </row>
    <row r="101" spans="1:2" ht="12" customHeight="1">
      <c r="A101" s="11" t="str">
        <f>'Pregnant Women Participating'!A101</f>
        <v>Navajo Nation, AZ</v>
      </c>
      <c r="B101" s="18">
        <v>3723002</v>
      </c>
    </row>
    <row r="102" spans="1:2" ht="12" customHeight="1">
      <c r="A102" s="11" t="str">
        <f>'Pregnant Women Participating'!A102</f>
        <v>Inter-Tribal Council, NV</v>
      </c>
      <c r="B102" s="18">
        <v>632012</v>
      </c>
    </row>
    <row r="103" spans="1:2" s="23" customFormat="1" ht="24.75" customHeight="1">
      <c r="A103" s="19" t="str">
        <f>'Pregnant Women Participating'!A103</f>
        <v>Western Region</v>
      </c>
      <c r="B103" s="20">
        <v>500944998</v>
      </c>
    </row>
    <row r="104" spans="1:2" s="31" customFormat="1" ht="16.5" customHeight="1" thickBot="1">
      <c r="A104" s="28" t="str">
        <f>'Pregnant Women Participating'!A104</f>
        <v>TOTAL</v>
      </c>
      <c r="B104" s="29">
        <v>1961680976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">
        <v>46</v>
      </c>
      <c r="B6" s="18">
        <v>6536</v>
      </c>
      <c r="C6" s="16">
        <v>6385</v>
      </c>
      <c r="D6" s="16">
        <v>6074</v>
      </c>
      <c r="E6" s="16">
        <v>5965</v>
      </c>
      <c r="F6" s="16">
        <v>5912</v>
      </c>
      <c r="G6" s="16">
        <v>6354</v>
      </c>
      <c r="H6" s="16">
        <v>6283</v>
      </c>
      <c r="I6" s="16">
        <v>6383</v>
      </c>
      <c r="J6" s="16">
        <v>6473</v>
      </c>
      <c r="K6" s="16">
        <v>6558</v>
      </c>
      <c r="L6" s="16">
        <v>6540</v>
      </c>
      <c r="M6" s="16">
        <v>6353</v>
      </c>
      <c r="N6" s="18">
        <f aca="true" t="shared" si="0" ref="N6:N37">IF(SUM(B6:M6)&gt;0,AVERAGE(B6:M6)," ")</f>
        <v>6318</v>
      </c>
    </row>
    <row r="7" spans="1:14" s="7" customFormat="1" ht="12" customHeight="1">
      <c r="A7" s="10" t="s">
        <v>47</v>
      </c>
      <c r="B7" s="18">
        <v>2264</v>
      </c>
      <c r="C7" s="16">
        <v>2256</v>
      </c>
      <c r="D7" s="16">
        <v>2266</v>
      </c>
      <c r="E7" s="16">
        <v>2363</v>
      </c>
      <c r="F7" s="16">
        <v>2333</v>
      </c>
      <c r="G7" s="16">
        <v>2466</v>
      </c>
      <c r="H7" s="16">
        <v>2549</v>
      </c>
      <c r="I7" s="16">
        <v>2631</v>
      </c>
      <c r="J7" s="16">
        <v>2591</v>
      </c>
      <c r="K7" s="16">
        <v>2490</v>
      </c>
      <c r="L7" s="16">
        <v>2521</v>
      </c>
      <c r="M7" s="16">
        <v>2440</v>
      </c>
      <c r="N7" s="18">
        <f t="shared" si="0"/>
        <v>2430.8333333333335</v>
      </c>
    </row>
    <row r="8" spans="1:14" s="7" customFormat="1" ht="12" customHeight="1">
      <c r="A8" s="10" t="s">
        <v>48</v>
      </c>
      <c r="B8" s="18">
        <v>11398</v>
      </c>
      <c r="C8" s="16">
        <v>11492</v>
      </c>
      <c r="D8" s="16">
        <v>11271</v>
      </c>
      <c r="E8" s="16">
        <v>11138</v>
      </c>
      <c r="F8" s="16">
        <v>11011</v>
      </c>
      <c r="G8" s="16">
        <v>12237</v>
      </c>
      <c r="H8" s="16">
        <v>12183</v>
      </c>
      <c r="I8" s="16">
        <v>12343</v>
      </c>
      <c r="J8" s="16">
        <v>12347</v>
      </c>
      <c r="K8" s="16">
        <v>12077</v>
      </c>
      <c r="L8" s="16">
        <v>12111</v>
      </c>
      <c r="M8" s="16">
        <v>11790</v>
      </c>
      <c r="N8" s="18">
        <f t="shared" si="0"/>
        <v>11783.166666666666</v>
      </c>
    </row>
    <row r="9" spans="1:14" s="7" customFormat="1" ht="12" customHeight="1">
      <c r="A9" s="10" t="s">
        <v>49</v>
      </c>
      <c r="B9" s="18">
        <v>1921</v>
      </c>
      <c r="C9" s="16">
        <v>1873</v>
      </c>
      <c r="D9" s="16">
        <v>1846</v>
      </c>
      <c r="E9" s="16">
        <v>1832</v>
      </c>
      <c r="F9" s="16">
        <v>1794</v>
      </c>
      <c r="G9" s="16">
        <v>1931</v>
      </c>
      <c r="H9" s="16">
        <v>1921</v>
      </c>
      <c r="I9" s="16">
        <v>1953</v>
      </c>
      <c r="J9" s="16">
        <v>1962</v>
      </c>
      <c r="K9" s="16">
        <v>1838</v>
      </c>
      <c r="L9" s="16">
        <v>1827</v>
      </c>
      <c r="M9" s="16">
        <v>1786</v>
      </c>
      <c r="N9" s="18">
        <f t="shared" si="0"/>
        <v>1873.6666666666667</v>
      </c>
    </row>
    <row r="10" spans="1:14" s="7" customFormat="1" ht="12" customHeight="1">
      <c r="A10" s="10" t="s">
        <v>50</v>
      </c>
      <c r="B10" s="18">
        <v>50982</v>
      </c>
      <c r="C10" s="16">
        <v>49719</v>
      </c>
      <c r="D10" s="16">
        <v>48090</v>
      </c>
      <c r="E10" s="16">
        <v>47865</v>
      </c>
      <c r="F10" s="16">
        <v>48028</v>
      </c>
      <c r="G10" s="16">
        <v>50228</v>
      </c>
      <c r="H10" s="16">
        <v>50701</v>
      </c>
      <c r="I10" s="16">
        <v>51581</v>
      </c>
      <c r="J10" s="16">
        <v>51525</v>
      </c>
      <c r="K10" s="16">
        <v>50966</v>
      </c>
      <c r="L10" s="16">
        <v>51274</v>
      </c>
      <c r="M10" s="16">
        <v>50150</v>
      </c>
      <c r="N10" s="18">
        <f t="shared" si="0"/>
        <v>50092.416666666664</v>
      </c>
    </row>
    <row r="11" spans="1:14" s="7" customFormat="1" ht="12" customHeight="1">
      <c r="A11" s="10" t="s">
        <v>51</v>
      </c>
      <c r="B11" s="18">
        <v>2545</v>
      </c>
      <c r="C11" s="16">
        <v>2498</v>
      </c>
      <c r="D11" s="16">
        <v>2400</v>
      </c>
      <c r="E11" s="16">
        <v>2364</v>
      </c>
      <c r="F11" s="16">
        <v>2384</v>
      </c>
      <c r="G11" s="16">
        <v>2623</v>
      </c>
      <c r="H11" s="16">
        <v>2667</v>
      </c>
      <c r="I11" s="16">
        <v>2699</v>
      </c>
      <c r="J11" s="16">
        <v>2762</v>
      </c>
      <c r="K11" s="16">
        <v>2633</v>
      </c>
      <c r="L11" s="16">
        <v>2597</v>
      </c>
      <c r="M11" s="16">
        <v>2583</v>
      </c>
      <c r="N11" s="18">
        <f t="shared" si="0"/>
        <v>2562.9166666666665</v>
      </c>
    </row>
    <row r="12" spans="1:14" s="7" customFormat="1" ht="12" customHeight="1">
      <c r="A12" s="10" t="s">
        <v>52</v>
      </c>
      <c r="B12" s="18">
        <v>1242</v>
      </c>
      <c r="C12" s="16">
        <v>1224</v>
      </c>
      <c r="D12" s="16">
        <v>1230</v>
      </c>
      <c r="E12" s="16">
        <v>1209</v>
      </c>
      <c r="F12" s="16">
        <v>1252</v>
      </c>
      <c r="G12" s="16">
        <v>1236</v>
      </c>
      <c r="H12" s="16">
        <v>1258</v>
      </c>
      <c r="I12" s="16">
        <v>1270</v>
      </c>
      <c r="J12" s="16">
        <v>1365</v>
      </c>
      <c r="K12" s="16">
        <v>1300</v>
      </c>
      <c r="L12" s="16">
        <v>1318</v>
      </c>
      <c r="M12" s="16">
        <v>1242</v>
      </c>
      <c r="N12" s="18">
        <f t="shared" si="0"/>
        <v>1262.1666666666667</v>
      </c>
    </row>
    <row r="13" spans="1:14" s="7" customFormat="1" ht="12" customHeight="1">
      <c r="A13" s="10" t="s">
        <v>53</v>
      </c>
      <c r="B13" s="18">
        <v>4</v>
      </c>
      <c r="C13" s="16">
        <v>6</v>
      </c>
      <c r="D13" s="16">
        <v>6</v>
      </c>
      <c r="E13" s="16">
        <v>5</v>
      </c>
      <c r="F13" s="16">
        <v>7</v>
      </c>
      <c r="G13" s="16">
        <v>8</v>
      </c>
      <c r="H13" s="16">
        <v>8</v>
      </c>
      <c r="I13" s="16">
        <v>8</v>
      </c>
      <c r="J13" s="16">
        <v>7</v>
      </c>
      <c r="K13" s="16">
        <v>8</v>
      </c>
      <c r="L13" s="16">
        <v>8</v>
      </c>
      <c r="M13" s="16">
        <v>10</v>
      </c>
      <c r="N13" s="18">
        <f t="shared" si="0"/>
        <v>7.083333333333333</v>
      </c>
    </row>
    <row r="14" spans="1:14" s="7" customFormat="1" ht="12" customHeight="1">
      <c r="A14" s="10" t="s">
        <v>54</v>
      </c>
      <c r="B14" s="18">
        <v>7</v>
      </c>
      <c r="C14" s="16">
        <v>8</v>
      </c>
      <c r="D14" s="16">
        <v>8</v>
      </c>
      <c r="E14" s="16">
        <v>8</v>
      </c>
      <c r="F14" s="16">
        <v>8</v>
      </c>
      <c r="G14" s="16">
        <v>7</v>
      </c>
      <c r="H14" s="16">
        <v>9</v>
      </c>
      <c r="I14" s="16">
        <v>11</v>
      </c>
      <c r="J14" s="16">
        <v>12</v>
      </c>
      <c r="K14" s="16">
        <v>11</v>
      </c>
      <c r="L14" s="16">
        <v>7</v>
      </c>
      <c r="M14" s="16">
        <v>8</v>
      </c>
      <c r="N14" s="18">
        <f t="shared" si="0"/>
        <v>8.666666666666666</v>
      </c>
    </row>
    <row r="15" spans="1:14" s="7" customFormat="1" ht="12" customHeight="1">
      <c r="A15" s="10" t="s">
        <v>55</v>
      </c>
      <c r="B15" s="18">
        <v>24</v>
      </c>
      <c r="C15" s="16">
        <v>23</v>
      </c>
      <c r="D15" s="16">
        <v>21</v>
      </c>
      <c r="E15" s="16">
        <v>26</v>
      </c>
      <c r="F15" s="16">
        <v>22</v>
      </c>
      <c r="G15" s="16">
        <v>22</v>
      </c>
      <c r="H15" s="16">
        <v>17</v>
      </c>
      <c r="I15" s="16">
        <v>18</v>
      </c>
      <c r="J15" s="16">
        <v>22</v>
      </c>
      <c r="K15" s="16">
        <v>20</v>
      </c>
      <c r="L15" s="16">
        <v>27</v>
      </c>
      <c r="M15" s="16">
        <v>20</v>
      </c>
      <c r="N15" s="18">
        <f t="shared" si="0"/>
        <v>21.833333333333332</v>
      </c>
    </row>
    <row r="16" spans="1:14" s="22" customFormat="1" ht="24.75" customHeight="1">
      <c r="A16" s="19" t="s">
        <v>56</v>
      </c>
      <c r="B16" s="21">
        <v>76923</v>
      </c>
      <c r="C16" s="20">
        <v>75484</v>
      </c>
      <c r="D16" s="20">
        <v>73212</v>
      </c>
      <c r="E16" s="20">
        <v>72775</v>
      </c>
      <c r="F16" s="20">
        <v>72751</v>
      </c>
      <c r="G16" s="20">
        <v>77112</v>
      </c>
      <c r="H16" s="20">
        <v>77596</v>
      </c>
      <c r="I16" s="20">
        <v>78897</v>
      </c>
      <c r="J16" s="20">
        <v>79066</v>
      </c>
      <c r="K16" s="20">
        <v>77901</v>
      </c>
      <c r="L16" s="20">
        <v>78230</v>
      </c>
      <c r="M16" s="20">
        <v>76382</v>
      </c>
      <c r="N16" s="21">
        <f t="shared" si="0"/>
        <v>76360.75</v>
      </c>
    </row>
    <row r="17" spans="1:14" ht="12" customHeight="1">
      <c r="A17" s="10" t="s">
        <v>57</v>
      </c>
      <c r="B17" s="18">
        <v>2389</v>
      </c>
      <c r="C17" s="16">
        <v>2285</v>
      </c>
      <c r="D17" s="16">
        <v>2150</v>
      </c>
      <c r="E17" s="16">
        <v>2163</v>
      </c>
      <c r="F17" s="16">
        <v>2212</v>
      </c>
      <c r="G17" s="16">
        <v>2323</v>
      </c>
      <c r="H17" s="16">
        <v>2302</v>
      </c>
      <c r="I17" s="16">
        <v>2383</v>
      </c>
      <c r="J17" s="16">
        <v>2409</v>
      </c>
      <c r="K17" s="16">
        <v>2326</v>
      </c>
      <c r="L17" s="16">
        <v>2313</v>
      </c>
      <c r="M17" s="16">
        <v>2280</v>
      </c>
      <c r="N17" s="18">
        <f t="shared" si="0"/>
        <v>2294.5833333333335</v>
      </c>
    </row>
    <row r="18" spans="1:14" ht="12" customHeight="1">
      <c r="A18" s="10" t="s">
        <v>58</v>
      </c>
      <c r="B18" s="18">
        <v>1630</v>
      </c>
      <c r="C18" s="16">
        <v>1660</v>
      </c>
      <c r="D18" s="16">
        <v>1624</v>
      </c>
      <c r="E18" s="16">
        <v>1547</v>
      </c>
      <c r="F18" s="16">
        <v>1492</v>
      </c>
      <c r="G18" s="16">
        <v>1609</v>
      </c>
      <c r="H18" s="16">
        <v>1608</v>
      </c>
      <c r="I18" s="16">
        <v>1649</v>
      </c>
      <c r="J18" s="16">
        <v>1657</v>
      </c>
      <c r="K18" s="16">
        <v>1631</v>
      </c>
      <c r="L18" s="16">
        <v>1680</v>
      </c>
      <c r="M18" s="16">
        <v>1615</v>
      </c>
      <c r="N18" s="18">
        <f t="shared" si="0"/>
        <v>1616.8333333333333</v>
      </c>
    </row>
    <row r="19" spans="1:14" ht="12" customHeight="1">
      <c r="A19" s="10" t="s">
        <v>59</v>
      </c>
      <c r="B19" s="18">
        <v>18883</v>
      </c>
      <c r="C19" s="16">
        <v>15866</v>
      </c>
      <c r="D19" s="16">
        <v>15421</v>
      </c>
      <c r="E19" s="16">
        <v>15048</v>
      </c>
      <c r="F19" s="16">
        <v>15265</v>
      </c>
      <c r="G19" s="16">
        <v>15870</v>
      </c>
      <c r="H19" s="16">
        <v>15867</v>
      </c>
      <c r="I19" s="16">
        <v>16173</v>
      </c>
      <c r="J19" s="16">
        <v>16632</v>
      </c>
      <c r="K19" s="16">
        <v>16225</v>
      </c>
      <c r="L19" s="16">
        <v>16315</v>
      </c>
      <c r="M19" s="16">
        <v>16085</v>
      </c>
      <c r="N19" s="18">
        <f t="shared" si="0"/>
        <v>16137.5</v>
      </c>
    </row>
    <row r="20" spans="1:14" ht="12" customHeight="1">
      <c r="A20" s="10" t="s">
        <v>60</v>
      </c>
      <c r="B20" s="18">
        <v>15163</v>
      </c>
      <c r="C20" s="16">
        <v>14811</v>
      </c>
      <c r="D20" s="16">
        <v>14236</v>
      </c>
      <c r="E20" s="16">
        <v>14034</v>
      </c>
      <c r="F20" s="16">
        <v>14026</v>
      </c>
      <c r="G20" s="16">
        <v>14871</v>
      </c>
      <c r="H20" s="16">
        <v>14960</v>
      </c>
      <c r="I20" s="16">
        <v>15488</v>
      </c>
      <c r="J20" s="16">
        <v>15717</v>
      </c>
      <c r="K20" s="16">
        <v>15593</v>
      </c>
      <c r="L20" s="16">
        <v>15694</v>
      </c>
      <c r="M20" s="16">
        <v>15149</v>
      </c>
      <c r="N20" s="18">
        <f t="shared" si="0"/>
        <v>14978.5</v>
      </c>
    </row>
    <row r="21" spans="1:14" ht="12" customHeight="1">
      <c r="A21" s="10" t="s">
        <v>61</v>
      </c>
      <c r="B21" s="18">
        <v>18507</v>
      </c>
      <c r="C21" s="16">
        <v>17721</v>
      </c>
      <c r="D21" s="16">
        <v>17028</v>
      </c>
      <c r="E21" s="16">
        <v>16986</v>
      </c>
      <c r="F21" s="16">
        <v>16759</v>
      </c>
      <c r="G21" s="16">
        <v>16211</v>
      </c>
      <c r="H21" s="16">
        <v>18523</v>
      </c>
      <c r="I21" s="16">
        <v>18418</v>
      </c>
      <c r="J21" s="16">
        <v>18581</v>
      </c>
      <c r="K21" s="16">
        <v>18066</v>
      </c>
      <c r="L21" s="16">
        <v>18784</v>
      </c>
      <c r="M21" s="16">
        <v>18358</v>
      </c>
      <c r="N21" s="18">
        <f t="shared" si="0"/>
        <v>17828.5</v>
      </c>
    </row>
    <row r="22" spans="1:14" ht="12" customHeight="1">
      <c r="A22" s="10" t="s">
        <v>62</v>
      </c>
      <c r="B22" s="18">
        <v>20713</v>
      </c>
      <c r="C22" s="16">
        <v>19881</v>
      </c>
      <c r="D22" s="16">
        <v>19484</v>
      </c>
      <c r="E22" s="16">
        <v>19163</v>
      </c>
      <c r="F22" s="16">
        <v>19933</v>
      </c>
      <c r="G22" s="16">
        <v>20764</v>
      </c>
      <c r="H22" s="16">
        <v>20901</v>
      </c>
      <c r="I22" s="16">
        <v>21363</v>
      </c>
      <c r="J22" s="16">
        <v>21982</v>
      </c>
      <c r="K22" s="16">
        <v>22058</v>
      </c>
      <c r="L22" s="16">
        <v>21666</v>
      </c>
      <c r="M22" s="16">
        <v>21340</v>
      </c>
      <c r="N22" s="18">
        <f t="shared" si="0"/>
        <v>20770.666666666668</v>
      </c>
    </row>
    <row r="23" spans="1:14" ht="12" customHeight="1">
      <c r="A23" s="10" t="s">
        <v>63</v>
      </c>
      <c r="B23" s="18">
        <v>17941</v>
      </c>
      <c r="C23" s="16">
        <v>17461</v>
      </c>
      <c r="D23" s="16">
        <v>16674</v>
      </c>
      <c r="E23" s="16">
        <v>16774</v>
      </c>
      <c r="F23" s="16">
        <v>16569</v>
      </c>
      <c r="G23" s="16">
        <v>17245</v>
      </c>
      <c r="H23" s="16">
        <v>17152</v>
      </c>
      <c r="I23" s="16">
        <v>18022</v>
      </c>
      <c r="J23" s="16">
        <v>18988</v>
      </c>
      <c r="K23" s="16">
        <v>19095</v>
      </c>
      <c r="L23" s="16">
        <v>19326</v>
      </c>
      <c r="M23" s="16">
        <v>19197</v>
      </c>
      <c r="N23" s="18">
        <f t="shared" si="0"/>
        <v>17870.333333333332</v>
      </c>
    </row>
    <row r="24" spans="1:14" ht="12" customHeight="1">
      <c r="A24" s="10" t="s">
        <v>64</v>
      </c>
      <c r="B24" s="18">
        <v>443</v>
      </c>
      <c r="C24" s="16">
        <v>359</v>
      </c>
      <c r="D24" s="16">
        <v>354</v>
      </c>
      <c r="E24" s="16">
        <v>318</v>
      </c>
      <c r="F24" s="16">
        <v>331</v>
      </c>
      <c r="G24" s="16">
        <v>359</v>
      </c>
      <c r="H24" s="16">
        <v>356</v>
      </c>
      <c r="I24" s="16">
        <v>392</v>
      </c>
      <c r="J24" s="16">
        <v>411</v>
      </c>
      <c r="K24" s="16">
        <v>449</v>
      </c>
      <c r="L24" s="16">
        <v>466</v>
      </c>
      <c r="M24" s="16">
        <v>475</v>
      </c>
      <c r="N24" s="18">
        <f t="shared" si="0"/>
        <v>392.75</v>
      </c>
    </row>
    <row r="25" spans="1:14" ht="12" customHeight="1">
      <c r="A25" s="10" t="s">
        <v>65</v>
      </c>
      <c r="B25" s="18">
        <v>5877</v>
      </c>
      <c r="C25" s="16">
        <v>5647</v>
      </c>
      <c r="D25" s="16">
        <v>5443</v>
      </c>
      <c r="E25" s="16">
        <v>5294</v>
      </c>
      <c r="F25" s="16">
        <v>5192</v>
      </c>
      <c r="G25" s="16">
        <v>5611</v>
      </c>
      <c r="H25" s="16">
        <v>5597</v>
      </c>
      <c r="I25" s="16">
        <v>5723</v>
      </c>
      <c r="J25" s="16">
        <v>5667</v>
      </c>
      <c r="K25" s="16">
        <v>5666</v>
      </c>
      <c r="L25" s="16">
        <v>5702</v>
      </c>
      <c r="M25" s="16">
        <v>5465</v>
      </c>
      <c r="N25" s="18">
        <f t="shared" si="0"/>
        <v>5573.666666666667</v>
      </c>
    </row>
    <row r="26" spans="1:14" s="23" customFormat="1" ht="24.75" customHeight="1">
      <c r="A26" s="19" t="s">
        <v>66</v>
      </c>
      <c r="B26" s="21">
        <v>101546</v>
      </c>
      <c r="C26" s="20">
        <v>95691</v>
      </c>
      <c r="D26" s="20">
        <v>92414</v>
      </c>
      <c r="E26" s="20">
        <v>91327</v>
      </c>
      <c r="F26" s="20">
        <v>91779</v>
      </c>
      <c r="G26" s="20">
        <v>94863</v>
      </c>
      <c r="H26" s="20">
        <v>97266</v>
      </c>
      <c r="I26" s="20">
        <v>99611</v>
      </c>
      <c r="J26" s="20">
        <v>102044</v>
      </c>
      <c r="K26" s="20">
        <v>101109</v>
      </c>
      <c r="L26" s="20">
        <v>101946</v>
      </c>
      <c r="M26" s="20">
        <v>99964</v>
      </c>
      <c r="N26" s="21">
        <f t="shared" si="0"/>
        <v>97463.33333333333</v>
      </c>
    </row>
    <row r="27" spans="1:14" ht="12" customHeight="1">
      <c r="A27" s="10" t="s">
        <v>67</v>
      </c>
      <c r="B27" s="18">
        <v>16533</v>
      </c>
      <c r="C27" s="16">
        <v>15884</v>
      </c>
      <c r="D27" s="16">
        <v>15502</v>
      </c>
      <c r="E27" s="16">
        <v>15589</v>
      </c>
      <c r="F27" s="16">
        <v>15322</v>
      </c>
      <c r="G27" s="16">
        <v>16043</v>
      </c>
      <c r="H27" s="16">
        <v>15975</v>
      </c>
      <c r="I27" s="16">
        <v>16881</v>
      </c>
      <c r="J27" s="16">
        <v>17468</v>
      </c>
      <c r="K27" s="16">
        <v>17257</v>
      </c>
      <c r="L27" s="16">
        <v>17372</v>
      </c>
      <c r="M27" s="16">
        <v>16806</v>
      </c>
      <c r="N27" s="18">
        <f t="shared" si="0"/>
        <v>16386</v>
      </c>
    </row>
    <row r="28" spans="1:14" ht="12" customHeight="1">
      <c r="A28" s="10" t="s">
        <v>68</v>
      </c>
      <c r="B28" s="18">
        <v>55928</v>
      </c>
      <c r="C28" s="16">
        <v>53247</v>
      </c>
      <c r="D28" s="16">
        <v>51032</v>
      </c>
      <c r="E28" s="16">
        <v>50898</v>
      </c>
      <c r="F28" s="16">
        <v>50783</v>
      </c>
      <c r="G28" s="16">
        <v>52313</v>
      </c>
      <c r="H28" s="16">
        <v>53339</v>
      </c>
      <c r="I28" s="16">
        <v>54969</v>
      </c>
      <c r="J28" s="16">
        <v>56632</v>
      </c>
      <c r="K28" s="16">
        <v>56697</v>
      </c>
      <c r="L28" s="16">
        <v>57453</v>
      </c>
      <c r="M28" s="16">
        <v>55881</v>
      </c>
      <c r="N28" s="18">
        <f t="shared" si="0"/>
        <v>54097.666666666664</v>
      </c>
    </row>
    <row r="29" spans="1:14" ht="12" customHeight="1">
      <c r="A29" s="10" t="s">
        <v>69</v>
      </c>
      <c r="B29" s="18">
        <v>22172</v>
      </c>
      <c r="C29" s="16">
        <v>20931</v>
      </c>
      <c r="D29" s="16">
        <v>20445</v>
      </c>
      <c r="E29" s="16">
        <v>19901</v>
      </c>
      <c r="F29" s="16">
        <v>21050</v>
      </c>
      <c r="G29" s="16">
        <v>23078</v>
      </c>
      <c r="H29" s="16">
        <v>23428</v>
      </c>
      <c r="I29" s="16">
        <v>24032</v>
      </c>
      <c r="J29" s="16">
        <v>24254</v>
      </c>
      <c r="K29" s="16">
        <v>14505</v>
      </c>
      <c r="L29" s="16">
        <v>6383</v>
      </c>
      <c r="M29" s="16">
        <v>477</v>
      </c>
      <c r="N29" s="18">
        <f t="shared" si="0"/>
        <v>18388</v>
      </c>
    </row>
    <row r="30" spans="1:14" ht="12" customHeight="1">
      <c r="A30" s="10" t="s">
        <v>69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9372</v>
      </c>
      <c r="L30" s="16">
        <v>17972</v>
      </c>
      <c r="M30" s="16">
        <v>23548</v>
      </c>
      <c r="N30" s="18">
        <f t="shared" si="0"/>
        <v>16964</v>
      </c>
    </row>
    <row r="31" spans="1:14" ht="12" customHeight="1">
      <c r="A31" s="10" t="s">
        <v>70</v>
      </c>
      <c r="B31" s="18">
        <v>15003</v>
      </c>
      <c r="C31" s="16">
        <v>14262</v>
      </c>
      <c r="D31" s="16">
        <v>14517</v>
      </c>
      <c r="E31" s="16">
        <v>14385</v>
      </c>
      <c r="F31" s="16">
        <v>14626</v>
      </c>
      <c r="G31" s="16">
        <v>15641</v>
      </c>
      <c r="H31" s="16">
        <v>15808</v>
      </c>
      <c r="I31" s="16">
        <v>16151</v>
      </c>
      <c r="J31" s="16">
        <v>16535</v>
      </c>
      <c r="K31" s="16">
        <v>15887</v>
      </c>
      <c r="L31" s="16">
        <v>16477</v>
      </c>
      <c r="M31" s="16">
        <v>15859</v>
      </c>
      <c r="N31" s="18">
        <f t="shared" si="0"/>
        <v>15429.25</v>
      </c>
    </row>
    <row r="32" spans="1:14" ht="12" customHeight="1">
      <c r="A32" s="10" t="s">
        <v>71</v>
      </c>
      <c r="B32" s="18">
        <v>9679</v>
      </c>
      <c r="C32" s="16">
        <v>9368</v>
      </c>
      <c r="D32" s="16">
        <v>8824</v>
      </c>
      <c r="E32" s="16">
        <v>8997</v>
      </c>
      <c r="F32" s="16">
        <v>8736</v>
      </c>
      <c r="G32" s="16">
        <v>9364</v>
      </c>
      <c r="H32" s="16">
        <v>9296</v>
      </c>
      <c r="I32" s="16">
        <v>9782</v>
      </c>
      <c r="J32" s="16">
        <v>10305</v>
      </c>
      <c r="K32" s="16">
        <v>9974</v>
      </c>
      <c r="L32" s="16">
        <v>10069</v>
      </c>
      <c r="M32" s="16">
        <v>9538</v>
      </c>
      <c r="N32" s="18">
        <f t="shared" si="0"/>
        <v>9494.333333333334</v>
      </c>
    </row>
    <row r="33" spans="1:14" ht="12" customHeight="1">
      <c r="A33" s="10" t="s">
        <v>72</v>
      </c>
      <c r="B33" s="18">
        <v>26802</v>
      </c>
      <c r="C33" s="16">
        <v>26077</v>
      </c>
      <c r="D33" s="16">
        <v>24960</v>
      </c>
      <c r="E33" s="16">
        <v>24826</v>
      </c>
      <c r="F33" s="16">
        <v>24883</v>
      </c>
      <c r="G33" s="16">
        <v>26527</v>
      </c>
      <c r="H33" s="16">
        <v>26625</v>
      </c>
      <c r="I33" s="16">
        <v>27473</v>
      </c>
      <c r="J33" s="16">
        <v>28043</v>
      </c>
      <c r="K33" s="16">
        <v>28046</v>
      </c>
      <c r="L33" s="16">
        <v>28098</v>
      </c>
      <c r="M33" s="16">
        <v>27413</v>
      </c>
      <c r="N33" s="18">
        <f t="shared" si="0"/>
        <v>26647.75</v>
      </c>
    </row>
    <row r="34" spans="1:14" ht="12" customHeight="1">
      <c r="A34" s="10" t="s">
        <v>73</v>
      </c>
      <c r="B34" s="18">
        <v>16050</v>
      </c>
      <c r="C34" s="16">
        <v>15484</v>
      </c>
      <c r="D34" s="16">
        <v>14952</v>
      </c>
      <c r="E34" s="16">
        <v>14784</v>
      </c>
      <c r="F34" s="16">
        <v>14509</v>
      </c>
      <c r="G34" s="16">
        <v>15086</v>
      </c>
      <c r="H34" s="16">
        <v>15336</v>
      </c>
      <c r="I34" s="16">
        <v>15847</v>
      </c>
      <c r="J34" s="16">
        <v>16343</v>
      </c>
      <c r="K34" s="16">
        <v>16358</v>
      </c>
      <c r="L34" s="16">
        <v>16627</v>
      </c>
      <c r="M34" s="16">
        <v>16290</v>
      </c>
      <c r="N34" s="18">
        <f t="shared" si="0"/>
        <v>15638.833333333334</v>
      </c>
    </row>
    <row r="35" spans="1:14" ht="12" customHeight="1">
      <c r="A35" s="10" t="s">
        <v>74</v>
      </c>
      <c r="B35" s="18">
        <v>20517</v>
      </c>
      <c r="C35" s="16">
        <v>19935</v>
      </c>
      <c r="D35" s="16">
        <v>19142</v>
      </c>
      <c r="E35" s="16">
        <v>18976</v>
      </c>
      <c r="F35" s="16">
        <v>18778</v>
      </c>
      <c r="G35" s="16">
        <v>19741</v>
      </c>
      <c r="H35" s="16">
        <v>19985</v>
      </c>
      <c r="I35" s="16">
        <v>20508</v>
      </c>
      <c r="J35" s="16">
        <v>20977</v>
      </c>
      <c r="K35" s="16">
        <v>20890</v>
      </c>
      <c r="L35" s="16">
        <v>21392</v>
      </c>
      <c r="M35" s="16">
        <v>20953</v>
      </c>
      <c r="N35" s="18">
        <f t="shared" si="0"/>
        <v>20149.5</v>
      </c>
    </row>
    <row r="36" spans="1:14" ht="12" customHeight="1">
      <c r="A36" s="10" t="s">
        <v>75</v>
      </c>
      <c r="B36" s="18">
        <v>114</v>
      </c>
      <c r="C36" s="16">
        <v>110</v>
      </c>
      <c r="D36" s="16">
        <v>95</v>
      </c>
      <c r="E36" s="16">
        <v>109</v>
      </c>
      <c r="F36" s="16">
        <v>100</v>
      </c>
      <c r="G36" s="16">
        <v>111</v>
      </c>
      <c r="H36" s="16">
        <v>101</v>
      </c>
      <c r="I36" s="16">
        <v>104</v>
      </c>
      <c r="J36" s="16">
        <v>114</v>
      </c>
      <c r="K36" s="16">
        <v>100</v>
      </c>
      <c r="L36" s="16">
        <v>119</v>
      </c>
      <c r="M36" s="16">
        <v>107</v>
      </c>
      <c r="N36" s="18">
        <f t="shared" si="0"/>
        <v>107</v>
      </c>
    </row>
    <row r="37" spans="1:14" ht="12" customHeight="1">
      <c r="A37" s="10" t="s">
        <v>76</v>
      </c>
      <c r="B37" s="18">
        <v>60</v>
      </c>
      <c r="C37" s="16">
        <v>61</v>
      </c>
      <c r="D37" s="16">
        <v>44</v>
      </c>
      <c r="E37" s="16">
        <v>54</v>
      </c>
      <c r="F37" s="16">
        <v>62</v>
      </c>
      <c r="G37" s="16">
        <v>67</v>
      </c>
      <c r="H37" s="16">
        <v>73</v>
      </c>
      <c r="I37" s="16">
        <v>75</v>
      </c>
      <c r="J37" s="16">
        <v>63</v>
      </c>
      <c r="K37" s="16">
        <v>69</v>
      </c>
      <c r="L37" s="16">
        <v>73</v>
      </c>
      <c r="M37" s="16">
        <v>72</v>
      </c>
      <c r="N37" s="18">
        <f t="shared" si="0"/>
        <v>64.41666666666667</v>
      </c>
    </row>
    <row r="38" spans="1:14" s="23" customFormat="1" ht="24.75" customHeight="1">
      <c r="A38" s="19" t="s">
        <v>77</v>
      </c>
      <c r="B38" s="21">
        <v>182858</v>
      </c>
      <c r="C38" s="20">
        <v>175359</v>
      </c>
      <c r="D38" s="20">
        <v>169513</v>
      </c>
      <c r="E38" s="20">
        <v>168519</v>
      </c>
      <c r="F38" s="20">
        <v>168849</v>
      </c>
      <c r="G38" s="20">
        <v>177971</v>
      </c>
      <c r="H38" s="20">
        <v>179966</v>
      </c>
      <c r="I38" s="20">
        <v>185822</v>
      </c>
      <c r="J38" s="20">
        <v>190734</v>
      </c>
      <c r="K38" s="20">
        <v>189155</v>
      </c>
      <c r="L38" s="20">
        <v>192035</v>
      </c>
      <c r="M38" s="20">
        <v>186944</v>
      </c>
      <c r="N38" s="21">
        <f aca="true" t="shared" si="1" ref="N38:N69">IF(SUM(B38:M38)&gt;0,AVERAGE(B38:M38)," ")</f>
        <v>180643.75</v>
      </c>
    </row>
    <row r="39" spans="1:14" ht="12" customHeight="1">
      <c r="A39" s="10" t="s">
        <v>78</v>
      </c>
      <c r="B39" s="18">
        <v>34672</v>
      </c>
      <c r="C39" s="16">
        <v>33704</v>
      </c>
      <c r="D39" s="16">
        <v>32222</v>
      </c>
      <c r="E39" s="16">
        <v>32975</v>
      </c>
      <c r="F39" s="16">
        <v>31866</v>
      </c>
      <c r="G39" s="16">
        <v>33991</v>
      </c>
      <c r="H39" s="16">
        <v>33692</v>
      </c>
      <c r="I39" s="16">
        <v>34159</v>
      </c>
      <c r="J39" s="16">
        <v>34519</v>
      </c>
      <c r="K39" s="16">
        <v>34072</v>
      </c>
      <c r="L39" s="16">
        <v>34319</v>
      </c>
      <c r="M39" s="16">
        <v>33540</v>
      </c>
      <c r="N39" s="18">
        <f t="shared" si="1"/>
        <v>33644.25</v>
      </c>
    </row>
    <row r="40" spans="1:14" ht="12" customHeight="1">
      <c r="A40" s="10" t="s">
        <v>79</v>
      </c>
      <c r="B40" s="18">
        <v>16752</v>
      </c>
      <c r="C40" s="16">
        <v>16238</v>
      </c>
      <c r="D40" s="16">
        <v>15866</v>
      </c>
      <c r="E40" s="16">
        <v>16025</v>
      </c>
      <c r="F40" s="16">
        <v>15529</v>
      </c>
      <c r="G40" s="16">
        <v>16476</v>
      </c>
      <c r="H40" s="16">
        <v>16663</v>
      </c>
      <c r="I40" s="16">
        <v>17039</v>
      </c>
      <c r="J40" s="16">
        <v>17238</v>
      </c>
      <c r="K40" s="16">
        <v>16952</v>
      </c>
      <c r="L40" s="16">
        <v>17299</v>
      </c>
      <c r="M40" s="16">
        <v>16602</v>
      </c>
      <c r="N40" s="18">
        <f t="shared" si="1"/>
        <v>16556.583333333332</v>
      </c>
    </row>
    <row r="41" spans="1:14" ht="12" customHeight="1">
      <c r="A41" s="10" t="s">
        <v>80</v>
      </c>
      <c r="B41" s="18">
        <v>34191</v>
      </c>
      <c r="C41" s="16">
        <v>33828</v>
      </c>
      <c r="D41" s="16">
        <v>32611</v>
      </c>
      <c r="E41" s="16">
        <v>28854</v>
      </c>
      <c r="F41" s="16">
        <v>27899</v>
      </c>
      <c r="G41" s="16">
        <v>29244</v>
      </c>
      <c r="H41" s="16">
        <v>28906</v>
      </c>
      <c r="I41" s="16">
        <v>29893</v>
      </c>
      <c r="J41" s="16">
        <v>30293</v>
      </c>
      <c r="K41" s="16">
        <v>30049</v>
      </c>
      <c r="L41" s="16">
        <v>30489</v>
      </c>
      <c r="M41" s="16">
        <v>29627</v>
      </c>
      <c r="N41" s="18">
        <f t="shared" si="1"/>
        <v>30490.333333333332</v>
      </c>
    </row>
    <row r="42" spans="1:14" ht="12" customHeight="1">
      <c r="A42" s="10" t="s">
        <v>81</v>
      </c>
      <c r="B42" s="18">
        <v>12117</v>
      </c>
      <c r="C42" s="16">
        <v>11803</v>
      </c>
      <c r="D42" s="16">
        <v>11732</v>
      </c>
      <c r="E42" s="16">
        <v>11712</v>
      </c>
      <c r="F42" s="16">
        <v>11750</v>
      </c>
      <c r="G42" s="16">
        <v>11949</v>
      </c>
      <c r="H42" s="16">
        <v>11956</v>
      </c>
      <c r="I42" s="16">
        <v>12123</v>
      </c>
      <c r="J42" s="16">
        <v>12167</v>
      </c>
      <c r="K42" s="16">
        <v>11790</v>
      </c>
      <c r="L42" s="16">
        <v>12001</v>
      </c>
      <c r="M42" s="16">
        <v>11883</v>
      </c>
      <c r="N42" s="18">
        <f t="shared" si="1"/>
        <v>11915.25</v>
      </c>
    </row>
    <row r="43" spans="1:14" ht="12" customHeight="1">
      <c r="A43" s="10" t="s">
        <v>82</v>
      </c>
      <c r="B43" s="18">
        <v>29465</v>
      </c>
      <c r="C43" s="16">
        <v>28818</v>
      </c>
      <c r="D43" s="16">
        <v>27963</v>
      </c>
      <c r="E43" s="16">
        <v>28027</v>
      </c>
      <c r="F43" s="16">
        <v>27292</v>
      </c>
      <c r="G43" s="16">
        <v>28425</v>
      </c>
      <c r="H43" s="16">
        <v>28877</v>
      </c>
      <c r="I43" s="16">
        <v>29599</v>
      </c>
      <c r="J43" s="16">
        <v>30093</v>
      </c>
      <c r="K43" s="16">
        <v>29605</v>
      </c>
      <c r="L43" s="16">
        <v>30208</v>
      </c>
      <c r="M43" s="16">
        <v>29307</v>
      </c>
      <c r="N43" s="18">
        <f t="shared" si="1"/>
        <v>28973.25</v>
      </c>
    </row>
    <row r="44" spans="1:14" ht="12" customHeight="1">
      <c r="A44" s="10" t="s">
        <v>83</v>
      </c>
      <c r="B44" s="18">
        <v>11534</v>
      </c>
      <c r="C44" s="16">
        <v>11323</v>
      </c>
      <c r="D44" s="16">
        <v>11142</v>
      </c>
      <c r="E44" s="16">
        <v>11364</v>
      </c>
      <c r="F44" s="16">
        <v>11067</v>
      </c>
      <c r="G44" s="16">
        <v>11518</v>
      </c>
      <c r="H44" s="16">
        <v>11450</v>
      </c>
      <c r="I44" s="16">
        <v>11721</v>
      </c>
      <c r="J44" s="16">
        <v>11874</v>
      </c>
      <c r="K44" s="16">
        <v>11482</v>
      </c>
      <c r="L44" s="16">
        <v>11785</v>
      </c>
      <c r="M44" s="16">
        <v>11377</v>
      </c>
      <c r="N44" s="18">
        <f t="shared" si="1"/>
        <v>11469.75</v>
      </c>
    </row>
    <row r="45" spans="1:14" s="23" customFormat="1" ht="24.75" customHeight="1">
      <c r="A45" s="19" t="s">
        <v>84</v>
      </c>
      <c r="B45" s="21">
        <v>138731</v>
      </c>
      <c r="C45" s="20">
        <v>135714</v>
      </c>
      <c r="D45" s="20">
        <v>131536</v>
      </c>
      <c r="E45" s="20">
        <v>128957</v>
      </c>
      <c r="F45" s="20">
        <v>125403</v>
      </c>
      <c r="G45" s="20">
        <v>131603</v>
      </c>
      <c r="H45" s="20">
        <v>131544</v>
      </c>
      <c r="I45" s="20">
        <v>134534</v>
      </c>
      <c r="J45" s="20">
        <v>136184</v>
      </c>
      <c r="K45" s="20">
        <v>133950</v>
      </c>
      <c r="L45" s="20">
        <v>136101</v>
      </c>
      <c r="M45" s="20">
        <v>132336</v>
      </c>
      <c r="N45" s="21">
        <f t="shared" si="1"/>
        <v>133049.41666666666</v>
      </c>
    </row>
    <row r="46" spans="1:14" ht="12" customHeight="1">
      <c r="A46" s="10" t="s">
        <v>85</v>
      </c>
      <c r="B46" s="18">
        <v>10922</v>
      </c>
      <c r="C46" s="16">
        <v>10618</v>
      </c>
      <c r="D46" s="16">
        <v>10355</v>
      </c>
      <c r="E46" s="16">
        <v>10579</v>
      </c>
      <c r="F46" s="16">
        <v>9701</v>
      </c>
      <c r="G46" s="16">
        <v>11002</v>
      </c>
      <c r="H46" s="16">
        <v>11300</v>
      </c>
      <c r="I46" s="16">
        <v>11707</v>
      </c>
      <c r="J46" s="16">
        <v>11990</v>
      </c>
      <c r="K46" s="16">
        <v>11878</v>
      </c>
      <c r="L46" s="16">
        <v>11761</v>
      </c>
      <c r="M46" s="16">
        <v>11205</v>
      </c>
      <c r="N46" s="18">
        <f t="shared" si="1"/>
        <v>11084.833333333334</v>
      </c>
    </row>
    <row r="47" spans="1:14" ht="12" customHeight="1">
      <c r="A47" s="10" t="s">
        <v>86</v>
      </c>
      <c r="B47" s="18">
        <v>18158</v>
      </c>
      <c r="C47" s="16">
        <v>17195</v>
      </c>
      <c r="D47" s="16">
        <v>16419</v>
      </c>
      <c r="E47" s="16">
        <v>16074</v>
      </c>
      <c r="F47" s="16">
        <v>15636</v>
      </c>
      <c r="G47" s="16">
        <v>16050</v>
      </c>
      <c r="H47" s="16">
        <v>16363</v>
      </c>
      <c r="I47" s="16">
        <v>17157</v>
      </c>
      <c r="J47" s="16">
        <v>17757</v>
      </c>
      <c r="K47" s="16">
        <v>17863</v>
      </c>
      <c r="L47" s="16">
        <v>18117</v>
      </c>
      <c r="M47" s="16">
        <v>17644</v>
      </c>
      <c r="N47" s="18">
        <f t="shared" si="1"/>
        <v>17036.083333333332</v>
      </c>
    </row>
    <row r="48" spans="1:14" ht="12" customHeight="1">
      <c r="A48" s="10" t="s">
        <v>87</v>
      </c>
      <c r="B48" s="18">
        <v>6288</v>
      </c>
      <c r="C48" s="16">
        <v>6066</v>
      </c>
      <c r="D48" s="16">
        <v>6032</v>
      </c>
      <c r="E48" s="16">
        <v>6215</v>
      </c>
      <c r="F48" s="16">
        <v>6140</v>
      </c>
      <c r="G48" s="16">
        <v>6341</v>
      </c>
      <c r="H48" s="16">
        <v>6242</v>
      </c>
      <c r="I48" s="16">
        <v>6377</v>
      </c>
      <c r="J48" s="16">
        <v>6450</v>
      </c>
      <c r="K48" s="16">
        <v>6466</v>
      </c>
      <c r="L48" s="16">
        <v>6595</v>
      </c>
      <c r="M48" s="16">
        <v>6391</v>
      </c>
      <c r="N48" s="18">
        <f t="shared" si="1"/>
        <v>6300.25</v>
      </c>
    </row>
    <row r="49" spans="1:14" ht="12" customHeight="1">
      <c r="A49" s="10" t="s">
        <v>88</v>
      </c>
      <c r="B49" s="18">
        <v>12258</v>
      </c>
      <c r="C49" s="16">
        <v>11827</v>
      </c>
      <c r="D49" s="16">
        <v>11556</v>
      </c>
      <c r="E49" s="16">
        <v>11569</v>
      </c>
      <c r="F49" s="16">
        <v>10907</v>
      </c>
      <c r="G49" s="16">
        <v>11698</v>
      </c>
      <c r="H49" s="16">
        <v>11550</v>
      </c>
      <c r="I49" s="16">
        <v>11886</v>
      </c>
      <c r="J49" s="16">
        <v>12302</v>
      </c>
      <c r="K49" s="16">
        <v>12423</v>
      </c>
      <c r="L49" s="16">
        <v>12598</v>
      </c>
      <c r="M49" s="16">
        <v>12212</v>
      </c>
      <c r="N49" s="18">
        <f t="shared" si="1"/>
        <v>11898.833333333334</v>
      </c>
    </row>
    <row r="50" spans="1:14" ht="12" customHeight="1">
      <c r="A50" s="10" t="s">
        <v>89</v>
      </c>
      <c r="B50" s="18">
        <v>103764</v>
      </c>
      <c r="C50" s="16">
        <v>99392</v>
      </c>
      <c r="D50" s="16">
        <v>95167</v>
      </c>
      <c r="E50" s="16">
        <v>95545</v>
      </c>
      <c r="F50" s="16">
        <v>91804</v>
      </c>
      <c r="G50" s="16">
        <v>96585</v>
      </c>
      <c r="H50" s="16">
        <v>98102</v>
      </c>
      <c r="I50" s="16">
        <v>100920</v>
      </c>
      <c r="J50" s="16">
        <v>104173</v>
      </c>
      <c r="K50" s="16">
        <v>103734</v>
      </c>
      <c r="L50" s="16">
        <v>105702</v>
      </c>
      <c r="M50" s="16">
        <v>102857</v>
      </c>
      <c r="N50" s="18">
        <f t="shared" si="1"/>
        <v>99812.08333333333</v>
      </c>
    </row>
    <row r="51" spans="1:14" ht="12" customHeight="1">
      <c r="A51" s="10" t="s">
        <v>90</v>
      </c>
      <c r="B51" s="18">
        <v>50</v>
      </c>
      <c r="C51" s="16">
        <v>55</v>
      </c>
      <c r="D51" s="16">
        <v>43</v>
      </c>
      <c r="E51" s="16">
        <v>44</v>
      </c>
      <c r="F51" s="16">
        <v>34</v>
      </c>
      <c r="G51" s="16">
        <v>35</v>
      </c>
      <c r="H51" s="16">
        <v>35</v>
      </c>
      <c r="I51" s="16">
        <v>32</v>
      </c>
      <c r="J51" s="16">
        <v>32</v>
      </c>
      <c r="K51" s="16">
        <v>38</v>
      </c>
      <c r="L51" s="16">
        <v>38</v>
      </c>
      <c r="M51" s="16">
        <v>43</v>
      </c>
      <c r="N51" s="18">
        <f t="shared" si="1"/>
        <v>39.916666666666664</v>
      </c>
    </row>
    <row r="52" spans="1:14" ht="12" customHeight="1">
      <c r="A52" s="10" t="s">
        <v>91</v>
      </c>
      <c r="B52" s="18">
        <v>20</v>
      </c>
      <c r="C52" s="16">
        <v>21</v>
      </c>
      <c r="D52" s="16">
        <v>19</v>
      </c>
      <c r="E52" s="16">
        <v>23</v>
      </c>
      <c r="F52" s="16">
        <v>22</v>
      </c>
      <c r="G52" s="16">
        <v>22</v>
      </c>
      <c r="H52" s="16">
        <v>26</v>
      </c>
      <c r="I52" s="16">
        <v>27</v>
      </c>
      <c r="J52" s="16">
        <v>25</v>
      </c>
      <c r="K52" s="16">
        <v>20</v>
      </c>
      <c r="L52" s="16">
        <v>26</v>
      </c>
      <c r="M52" s="16">
        <v>21</v>
      </c>
      <c r="N52" s="18">
        <f t="shared" si="1"/>
        <v>22.666666666666668</v>
      </c>
    </row>
    <row r="53" spans="1:14" ht="12" customHeight="1">
      <c r="A53" s="10" t="s">
        <v>92</v>
      </c>
      <c r="B53" s="18">
        <v>18</v>
      </c>
      <c r="C53" s="16">
        <v>17</v>
      </c>
      <c r="D53" s="16">
        <v>16</v>
      </c>
      <c r="E53" s="16">
        <v>22</v>
      </c>
      <c r="F53" s="16">
        <v>23</v>
      </c>
      <c r="G53" s="16">
        <v>25</v>
      </c>
      <c r="H53" s="16">
        <v>22</v>
      </c>
      <c r="I53" s="16">
        <v>23</v>
      </c>
      <c r="J53" s="16">
        <v>22</v>
      </c>
      <c r="K53" s="16">
        <v>26</v>
      </c>
      <c r="L53" s="16">
        <v>22</v>
      </c>
      <c r="M53" s="16">
        <v>25</v>
      </c>
      <c r="N53" s="18">
        <f t="shared" si="1"/>
        <v>21.75</v>
      </c>
    </row>
    <row r="54" spans="1:14" ht="12" customHeight="1">
      <c r="A54" s="10" t="s">
        <v>93</v>
      </c>
      <c r="B54" s="18">
        <v>85</v>
      </c>
      <c r="C54" s="16">
        <v>79</v>
      </c>
      <c r="D54" s="16">
        <v>75</v>
      </c>
      <c r="E54" s="16">
        <v>77</v>
      </c>
      <c r="F54" s="16">
        <v>71</v>
      </c>
      <c r="G54" s="16">
        <v>85</v>
      </c>
      <c r="H54" s="16">
        <v>85</v>
      </c>
      <c r="I54" s="16">
        <v>73</v>
      </c>
      <c r="J54" s="16">
        <v>83</v>
      </c>
      <c r="K54" s="16">
        <v>89</v>
      </c>
      <c r="L54" s="16">
        <v>84</v>
      </c>
      <c r="M54" s="16">
        <v>69</v>
      </c>
      <c r="N54" s="18">
        <f t="shared" si="1"/>
        <v>79.58333333333333</v>
      </c>
    </row>
    <row r="55" spans="1:14" ht="12" customHeight="1">
      <c r="A55" s="10" t="s">
        <v>94</v>
      </c>
      <c r="B55" s="18">
        <v>17</v>
      </c>
      <c r="C55" s="16">
        <v>26</v>
      </c>
      <c r="D55" s="16">
        <v>24</v>
      </c>
      <c r="E55" s="16">
        <v>19</v>
      </c>
      <c r="F55" s="16">
        <v>27</v>
      </c>
      <c r="G55" s="16">
        <v>28</v>
      </c>
      <c r="H55" s="16">
        <v>28</v>
      </c>
      <c r="I55" s="16">
        <v>26</v>
      </c>
      <c r="J55" s="16">
        <v>36</v>
      </c>
      <c r="K55" s="16">
        <v>26</v>
      </c>
      <c r="L55" s="16">
        <v>16</v>
      </c>
      <c r="M55" s="16">
        <v>18</v>
      </c>
      <c r="N55" s="18">
        <f t="shared" si="1"/>
        <v>24.25</v>
      </c>
    </row>
    <row r="56" spans="1:14" ht="12" customHeight="1">
      <c r="A56" s="10" t="s">
        <v>95</v>
      </c>
      <c r="B56" s="18">
        <v>10</v>
      </c>
      <c r="C56" s="16">
        <v>17</v>
      </c>
      <c r="D56" s="16">
        <v>11</v>
      </c>
      <c r="E56" s="16">
        <v>13</v>
      </c>
      <c r="F56" s="16">
        <v>8</v>
      </c>
      <c r="G56" s="16">
        <v>11</v>
      </c>
      <c r="H56" s="16">
        <v>10</v>
      </c>
      <c r="I56" s="16">
        <v>10</v>
      </c>
      <c r="J56" s="16">
        <v>10</v>
      </c>
      <c r="K56" s="16">
        <v>11</v>
      </c>
      <c r="L56" s="16">
        <v>7</v>
      </c>
      <c r="M56" s="16">
        <v>9</v>
      </c>
      <c r="N56" s="18">
        <f t="shared" si="1"/>
        <v>10.583333333333334</v>
      </c>
    </row>
    <row r="57" spans="1:14" ht="12" customHeight="1">
      <c r="A57" s="10" t="s">
        <v>96</v>
      </c>
      <c r="B57" s="18">
        <v>57</v>
      </c>
      <c r="C57" s="16">
        <v>63</v>
      </c>
      <c r="D57" s="16">
        <v>63</v>
      </c>
      <c r="E57" s="16">
        <v>60</v>
      </c>
      <c r="F57" s="16">
        <v>61</v>
      </c>
      <c r="G57" s="16">
        <v>50</v>
      </c>
      <c r="H57" s="16">
        <v>60</v>
      </c>
      <c r="I57" s="16">
        <v>52</v>
      </c>
      <c r="J57" s="16">
        <v>54</v>
      </c>
      <c r="K57" s="16">
        <v>64</v>
      </c>
      <c r="L57" s="16">
        <v>53</v>
      </c>
      <c r="M57" s="16">
        <v>52</v>
      </c>
      <c r="N57" s="18">
        <f t="shared" si="1"/>
        <v>57.416666666666664</v>
      </c>
    </row>
    <row r="58" spans="1:14" ht="12" customHeight="1">
      <c r="A58" s="10" t="s">
        <v>97</v>
      </c>
      <c r="B58" s="18">
        <v>819</v>
      </c>
      <c r="C58" s="16">
        <v>821</v>
      </c>
      <c r="D58" s="16">
        <v>783</v>
      </c>
      <c r="E58" s="16">
        <v>799</v>
      </c>
      <c r="F58" s="16">
        <v>700</v>
      </c>
      <c r="G58" s="16">
        <v>763</v>
      </c>
      <c r="H58" s="16">
        <v>802</v>
      </c>
      <c r="I58" s="16">
        <v>836</v>
      </c>
      <c r="J58" s="16">
        <v>849</v>
      </c>
      <c r="K58" s="16">
        <v>862</v>
      </c>
      <c r="L58" s="16">
        <v>867</v>
      </c>
      <c r="M58" s="16">
        <v>828</v>
      </c>
      <c r="N58" s="18">
        <f t="shared" si="1"/>
        <v>810.75</v>
      </c>
    </row>
    <row r="59" spans="1:14" ht="12" customHeight="1">
      <c r="A59" s="10" t="s">
        <v>98</v>
      </c>
      <c r="B59" s="18">
        <v>322</v>
      </c>
      <c r="C59" s="16">
        <v>309</v>
      </c>
      <c r="D59" s="16">
        <v>306</v>
      </c>
      <c r="E59" s="16">
        <v>320</v>
      </c>
      <c r="F59" s="16">
        <v>308</v>
      </c>
      <c r="G59" s="16">
        <v>367</v>
      </c>
      <c r="H59" s="16">
        <v>362</v>
      </c>
      <c r="I59" s="16">
        <v>384</v>
      </c>
      <c r="J59" s="16">
        <v>412</v>
      </c>
      <c r="K59" s="16">
        <v>407</v>
      </c>
      <c r="L59" s="16">
        <v>427</v>
      </c>
      <c r="M59" s="16">
        <v>409</v>
      </c>
      <c r="N59" s="18">
        <f t="shared" si="1"/>
        <v>361.0833333333333</v>
      </c>
    </row>
    <row r="60" spans="1:14" ht="12" customHeight="1">
      <c r="A60" s="10" t="s">
        <v>99</v>
      </c>
      <c r="B60" s="18">
        <v>381</v>
      </c>
      <c r="C60" s="16">
        <v>388</v>
      </c>
      <c r="D60" s="16">
        <v>390</v>
      </c>
      <c r="E60" s="16">
        <v>391</v>
      </c>
      <c r="F60" s="16">
        <v>354</v>
      </c>
      <c r="G60" s="16">
        <v>382</v>
      </c>
      <c r="H60" s="16">
        <v>371</v>
      </c>
      <c r="I60" s="16">
        <v>372</v>
      </c>
      <c r="J60" s="16">
        <v>368</v>
      </c>
      <c r="K60" s="16">
        <v>366</v>
      </c>
      <c r="L60" s="16">
        <v>378</v>
      </c>
      <c r="M60" s="16">
        <v>362</v>
      </c>
      <c r="N60" s="18">
        <f t="shared" si="1"/>
        <v>375.25</v>
      </c>
    </row>
    <row r="61" spans="1:14" ht="12" customHeight="1">
      <c r="A61" s="10" t="s">
        <v>100</v>
      </c>
      <c r="B61" s="18">
        <v>112</v>
      </c>
      <c r="C61" s="16">
        <v>99</v>
      </c>
      <c r="D61" s="16">
        <v>95</v>
      </c>
      <c r="E61" s="16">
        <v>102</v>
      </c>
      <c r="F61" s="16">
        <v>108</v>
      </c>
      <c r="G61" s="16">
        <v>122</v>
      </c>
      <c r="H61" s="16">
        <v>131</v>
      </c>
      <c r="I61" s="16">
        <v>127</v>
      </c>
      <c r="J61" s="16">
        <v>138</v>
      </c>
      <c r="K61" s="16">
        <v>127</v>
      </c>
      <c r="L61" s="16">
        <v>124</v>
      </c>
      <c r="M61" s="16">
        <v>118</v>
      </c>
      <c r="N61" s="18">
        <f t="shared" si="1"/>
        <v>116.91666666666667</v>
      </c>
    </row>
    <row r="62" spans="1:14" ht="12" customHeight="1">
      <c r="A62" s="10" t="s">
        <v>101</v>
      </c>
      <c r="B62" s="18">
        <v>56</v>
      </c>
      <c r="C62" s="16">
        <v>49</v>
      </c>
      <c r="D62" s="16">
        <v>54</v>
      </c>
      <c r="E62" s="16">
        <v>56</v>
      </c>
      <c r="F62" s="16">
        <v>55</v>
      </c>
      <c r="G62" s="16">
        <v>58</v>
      </c>
      <c r="H62" s="16">
        <v>58</v>
      </c>
      <c r="I62" s="16">
        <v>66</v>
      </c>
      <c r="J62" s="16">
        <v>77</v>
      </c>
      <c r="K62" s="16">
        <v>85</v>
      </c>
      <c r="L62" s="16">
        <v>94</v>
      </c>
      <c r="M62" s="16">
        <v>87</v>
      </c>
      <c r="N62" s="18">
        <f t="shared" si="1"/>
        <v>66.25</v>
      </c>
    </row>
    <row r="63" spans="1:14" ht="12" customHeight="1">
      <c r="A63" s="10" t="s">
        <v>102</v>
      </c>
      <c r="B63" s="18">
        <v>243</v>
      </c>
      <c r="C63" s="16">
        <v>225</v>
      </c>
      <c r="D63" s="16">
        <v>210</v>
      </c>
      <c r="E63" s="16">
        <v>208</v>
      </c>
      <c r="F63" s="16">
        <v>201</v>
      </c>
      <c r="G63" s="16">
        <v>226</v>
      </c>
      <c r="H63" s="16">
        <v>226</v>
      </c>
      <c r="I63" s="16">
        <v>237</v>
      </c>
      <c r="J63" s="16">
        <v>243</v>
      </c>
      <c r="K63" s="16">
        <v>255</v>
      </c>
      <c r="L63" s="16">
        <v>254</v>
      </c>
      <c r="M63" s="16">
        <v>227</v>
      </c>
      <c r="N63" s="18">
        <f t="shared" si="1"/>
        <v>229.58333333333334</v>
      </c>
    </row>
    <row r="64" spans="1:14" ht="12" customHeight="1">
      <c r="A64" s="10" t="s">
        <v>103</v>
      </c>
      <c r="B64" s="18">
        <v>216</v>
      </c>
      <c r="C64" s="16">
        <v>211</v>
      </c>
      <c r="D64" s="16">
        <v>213</v>
      </c>
      <c r="E64" s="16">
        <v>216</v>
      </c>
      <c r="F64" s="16">
        <v>207</v>
      </c>
      <c r="G64" s="16">
        <v>217</v>
      </c>
      <c r="H64" s="16">
        <v>218</v>
      </c>
      <c r="I64" s="16">
        <v>235</v>
      </c>
      <c r="J64" s="16">
        <v>249</v>
      </c>
      <c r="K64" s="16">
        <v>260</v>
      </c>
      <c r="L64" s="16">
        <v>270</v>
      </c>
      <c r="M64" s="16">
        <v>247</v>
      </c>
      <c r="N64" s="18">
        <f t="shared" si="1"/>
        <v>229.91666666666666</v>
      </c>
    </row>
    <row r="65" spans="1:14" ht="12" customHeight="1">
      <c r="A65" s="10" t="s">
        <v>104</v>
      </c>
      <c r="B65" s="18">
        <v>41</v>
      </c>
      <c r="C65" s="16">
        <v>44</v>
      </c>
      <c r="D65" s="16">
        <v>53</v>
      </c>
      <c r="E65" s="16">
        <v>41</v>
      </c>
      <c r="F65" s="16">
        <v>48</v>
      </c>
      <c r="G65" s="16">
        <v>45</v>
      </c>
      <c r="H65" s="16">
        <v>43</v>
      </c>
      <c r="I65" s="16">
        <v>45</v>
      </c>
      <c r="J65" s="16">
        <v>45</v>
      </c>
      <c r="K65" s="16">
        <v>49</v>
      </c>
      <c r="L65" s="16">
        <v>43</v>
      </c>
      <c r="M65" s="16">
        <v>41</v>
      </c>
      <c r="N65" s="18">
        <f t="shared" si="1"/>
        <v>44.833333333333336</v>
      </c>
    </row>
    <row r="66" spans="1:14" ht="12" customHeight="1">
      <c r="A66" s="10" t="s">
        <v>105</v>
      </c>
      <c r="B66" s="18">
        <v>364</v>
      </c>
      <c r="C66" s="16">
        <v>358</v>
      </c>
      <c r="D66" s="16">
        <v>331</v>
      </c>
      <c r="E66" s="16">
        <v>332</v>
      </c>
      <c r="F66" s="16">
        <v>325</v>
      </c>
      <c r="G66" s="16">
        <v>362</v>
      </c>
      <c r="H66" s="16">
        <v>393</v>
      </c>
      <c r="I66" s="16">
        <v>433</v>
      </c>
      <c r="J66" s="16">
        <v>451</v>
      </c>
      <c r="K66" s="16">
        <v>445</v>
      </c>
      <c r="L66" s="16">
        <v>446</v>
      </c>
      <c r="M66" s="16">
        <v>405</v>
      </c>
      <c r="N66" s="18">
        <f t="shared" si="1"/>
        <v>387.0833333333333</v>
      </c>
    </row>
    <row r="67" spans="1:14" s="23" customFormat="1" ht="24.75" customHeight="1">
      <c r="A67" s="19" t="s">
        <v>106</v>
      </c>
      <c r="B67" s="21">
        <v>154201</v>
      </c>
      <c r="C67" s="20">
        <v>147880</v>
      </c>
      <c r="D67" s="20">
        <v>142215</v>
      </c>
      <c r="E67" s="20">
        <v>142705</v>
      </c>
      <c r="F67" s="20">
        <v>136740</v>
      </c>
      <c r="G67" s="20">
        <v>144474</v>
      </c>
      <c r="H67" s="20">
        <v>146427</v>
      </c>
      <c r="I67" s="20">
        <v>151025</v>
      </c>
      <c r="J67" s="20">
        <v>155766</v>
      </c>
      <c r="K67" s="20">
        <v>155494</v>
      </c>
      <c r="L67" s="20">
        <v>157922</v>
      </c>
      <c r="M67" s="20">
        <v>153270</v>
      </c>
      <c r="N67" s="21">
        <f t="shared" si="1"/>
        <v>149009.91666666666</v>
      </c>
    </row>
    <row r="68" spans="1:14" ht="12" customHeight="1">
      <c r="A68" s="10" t="s">
        <v>107</v>
      </c>
      <c r="B68" s="18">
        <v>8833</v>
      </c>
      <c r="C68" s="16">
        <v>8877</v>
      </c>
      <c r="D68" s="16">
        <v>8619</v>
      </c>
      <c r="E68" s="16">
        <v>9054</v>
      </c>
      <c r="F68" s="16">
        <v>9068</v>
      </c>
      <c r="G68" s="16">
        <v>9417</v>
      </c>
      <c r="H68" s="16">
        <v>9398</v>
      </c>
      <c r="I68" s="16">
        <v>9303</v>
      </c>
      <c r="J68" s="16">
        <v>9089</v>
      </c>
      <c r="K68" s="16">
        <v>9134</v>
      </c>
      <c r="L68" s="16">
        <v>9752</v>
      </c>
      <c r="M68" s="16">
        <v>9739</v>
      </c>
      <c r="N68" s="18">
        <f t="shared" si="1"/>
        <v>9190.25</v>
      </c>
    </row>
    <row r="69" spans="1:14" ht="12" customHeight="1">
      <c r="A69" s="10" t="s">
        <v>108</v>
      </c>
      <c r="B69" s="18">
        <v>6543</v>
      </c>
      <c r="C69" s="16">
        <v>6355</v>
      </c>
      <c r="D69" s="16">
        <v>6295</v>
      </c>
      <c r="E69" s="16">
        <v>6410</v>
      </c>
      <c r="F69" s="16">
        <v>6276</v>
      </c>
      <c r="G69" s="16">
        <v>6333</v>
      </c>
      <c r="H69" s="16">
        <v>6430</v>
      </c>
      <c r="I69" s="16">
        <v>6614</v>
      </c>
      <c r="J69" s="16">
        <v>6788</v>
      </c>
      <c r="K69" s="16">
        <v>6564</v>
      </c>
      <c r="L69" s="16">
        <v>6583</v>
      </c>
      <c r="M69" s="16">
        <v>6450</v>
      </c>
      <c r="N69" s="18">
        <f t="shared" si="1"/>
        <v>6470.083333333333</v>
      </c>
    </row>
    <row r="70" spans="1:14" ht="12" customHeight="1">
      <c r="A70" s="10" t="s">
        <v>109</v>
      </c>
      <c r="B70" s="18">
        <v>8178</v>
      </c>
      <c r="C70" s="16">
        <v>8070</v>
      </c>
      <c r="D70" s="16">
        <v>8062</v>
      </c>
      <c r="E70" s="16">
        <v>8123</v>
      </c>
      <c r="F70" s="16">
        <v>7746</v>
      </c>
      <c r="G70" s="16">
        <v>8213</v>
      </c>
      <c r="H70" s="16">
        <v>8289</v>
      </c>
      <c r="I70" s="16">
        <v>8464</v>
      </c>
      <c r="J70" s="16">
        <v>8637</v>
      </c>
      <c r="K70" s="16">
        <v>8468</v>
      </c>
      <c r="L70" s="16">
        <v>8882</v>
      </c>
      <c r="M70" s="16">
        <v>8494</v>
      </c>
      <c r="N70" s="18">
        <f aca="true" t="shared" si="2" ref="N70:N101">IF(SUM(B70:M70)&gt;0,AVERAGE(B70:M70)," ")</f>
        <v>8302.166666666666</v>
      </c>
    </row>
    <row r="71" spans="1:14" ht="12" customHeight="1">
      <c r="A71" s="10" t="s">
        <v>110</v>
      </c>
      <c r="B71" s="18">
        <v>14867</v>
      </c>
      <c r="C71" s="16">
        <v>14606</v>
      </c>
      <c r="D71" s="16">
        <v>14458</v>
      </c>
      <c r="E71" s="16">
        <v>14729</v>
      </c>
      <c r="F71" s="16">
        <v>14092</v>
      </c>
      <c r="G71" s="16">
        <v>15394</v>
      </c>
      <c r="H71" s="16">
        <v>15680</v>
      </c>
      <c r="I71" s="16">
        <v>15658</v>
      </c>
      <c r="J71" s="16">
        <v>16014</v>
      </c>
      <c r="K71" s="16">
        <v>15851</v>
      </c>
      <c r="L71" s="16">
        <v>16064</v>
      </c>
      <c r="M71" s="16">
        <v>15553</v>
      </c>
      <c r="N71" s="18">
        <f t="shared" si="2"/>
        <v>15247.166666666666</v>
      </c>
    </row>
    <row r="72" spans="1:14" ht="12" customHeight="1">
      <c r="A72" s="10" t="s">
        <v>111</v>
      </c>
      <c r="B72" s="18">
        <v>1850</v>
      </c>
      <c r="C72" s="16">
        <v>1779</v>
      </c>
      <c r="D72" s="16">
        <v>1835</v>
      </c>
      <c r="E72" s="16">
        <v>1959</v>
      </c>
      <c r="F72" s="16">
        <v>1952</v>
      </c>
      <c r="G72" s="16">
        <v>2080</v>
      </c>
      <c r="H72" s="16">
        <v>2016</v>
      </c>
      <c r="I72" s="16">
        <v>2031</v>
      </c>
      <c r="J72" s="16">
        <v>2052</v>
      </c>
      <c r="K72" s="16">
        <v>1961</v>
      </c>
      <c r="L72" s="16">
        <v>1954</v>
      </c>
      <c r="M72" s="16">
        <v>1872</v>
      </c>
      <c r="N72" s="18">
        <f t="shared" si="2"/>
        <v>1945.0833333333333</v>
      </c>
    </row>
    <row r="73" spans="1:14" ht="12" customHeight="1">
      <c r="A73" s="10" t="s">
        <v>112</v>
      </c>
      <c r="B73" s="18">
        <v>3746</v>
      </c>
      <c r="C73" s="16">
        <v>3762</v>
      </c>
      <c r="D73" s="16">
        <v>3687</v>
      </c>
      <c r="E73" s="16">
        <v>3777</v>
      </c>
      <c r="F73" s="16">
        <v>3584</v>
      </c>
      <c r="G73" s="16">
        <v>3831</v>
      </c>
      <c r="H73" s="16">
        <v>3729</v>
      </c>
      <c r="I73" s="16">
        <v>3861</v>
      </c>
      <c r="J73" s="16">
        <v>4113</v>
      </c>
      <c r="K73" s="16">
        <v>3988</v>
      </c>
      <c r="L73" s="16">
        <v>4193</v>
      </c>
      <c r="M73" s="16">
        <v>4046</v>
      </c>
      <c r="N73" s="18">
        <f t="shared" si="2"/>
        <v>3859.75</v>
      </c>
    </row>
    <row r="74" spans="1:14" ht="12" customHeight="1">
      <c r="A74" s="10" t="s">
        <v>113</v>
      </c>
      <c r="B74" s="18">
        <v>1349</v>
      </c>
      <c r="C74" s="16">
        <v>1375</v>
      </c>
      <c r="D74" s="16">
        <v>1346</v>
      </c>
      <c r="E74" s="16">
        <v>1430</v>
      </c>
      <c r="F74" s="16">
        <v>1258</v>
      </c>
      <c r="G74" s="16">
        <v>1283</v>
      </c>
      <c r="H74" s="16">
        <v>1272</v>
      </c>
      <c r="I74" s="16">
        <v>1278</v>
      </c>
      <c r="J74" s="16">
        <v>1265</v>
      </c>
      <c r="K74" s="16">
        <v>1236</v>
      </c>
      <c r="L74" s="16">
        <v>1271</v>
      </c>
      <c r="M74" s="16">
        <v>1202</v>
      </c>
      <c r="N74" s="18">
        <f t="shared" si="2"/>
        <v>1297.0833333333333</v>
      </c>
    </row>
    <row r="75" spans="1:14" ht="12" customHeight="1">
      <c r="A75" s="10" t="s">
        <v>114</v>
      </c>
      <c r="B75" s="18">
        <v>1983</v>
      </c>
      <c r="C75" s="16">
        <v>1918</v>
      </c>
      <c r="D75" s="16">
        <v>1941</v>
      </c>
      <c r="E75" s="16">
        <v>1924</v>
      </c>
      <c r="F75" s="16">
        <v>1913</v>
      </c>
      <c r="G75" s="16">
        <v>1996</v>
      </c>
      <c r="H75" s="16">
        <v>2018</v>
      </c>
      <c r="I75" s="16">
        <v>2090</v>
      </c>
      <c r="J75" s="16">
        <v>2084</v>
      </c>
      <c r="K75" s="16">
        <v>1983</v>
      </c>
      <c r="L75" s="16">
        <v>2087</v>
      </c>
      <c r="M75" s="16">
        <v>1956</v>
      </c>
      <c r="N75" s="18">
        <f t="shared" si="2"/>
        <v>1991.0833333333333</v>
      </c>
    </row>
    <row r="76" spans="1:14" ht="12" customHeight="1">
      <c r="A76" s="10" t="s">
        <v>115</v>
      </c>
      <c r="B76" s="18">
        <v>7773</v>
      </c>
      <c r="C76" s="16">
        <v>7624</v>
      </c>
      <c r="D76" s="16">
        <v>7643</v>
      </c>
      <c r="E76" s="16">
        <v>7614</v>
      </c>
      <c r="F76" s="16">
        <v>7579</v>
      </c>
      <c r="G76" s="16">
        <v>7654</v>
      </c>
      <c r="H76" s="16">
        <v>7581</v>
      </c>
      <c r="I76" s="16">
        <v>7484</v>
      </c>
      <c r="J76" s="16">
        <v>7435</v>
      </c>
      <c r="K76" s="16">
        <v>6888</v>
      </c>
      <c r="L76" s="16">
        <v>6722</v>
      </c>
      <c r="M76" s="16">
        <v>6779</v>
      </c>
      <c r="N76" s="18">
        <f t="shared" si="2"/>
        <v>7398</v>
      </c>
    </row>
    <row r="77" spans="1:14" ht="12" customHeight="1">
      <c r="A77" s="10" t="s">
        <v>116</v>
      </c>
      <c r="B77" s="18">
        <v>1180</v>
      </c>
      <c r="C77" s="16">
        <v>1010</v>
      </c>
      <c r="D77" s="16">
        <v>1141</v>
      </c>
      <c r="E77" s="16">
        <v>1177</v>
      </c>
      <c r="F77" s="16">
        <v>1169</v>
      </c>
      <c r="G77" s="16">
        <v>1195</v>
      </c>
      <c r="H77" s="16">
        <v>1198</v>
      </c>
      <c r="I77" s="16">
        <v>1162</v>
      </c>
      <c r="J77" s="16">
        <v>1186</v>
      </c>
      <c r="K77" s="16">
        <v>1158</v>
      </c>
      <c r="L77" s="16">
        <v>1173</v>
      </c>
      <c r="M77" s="16">
        <v>1148</v>
      </c>
      <c r="N77" s="18">
        <f t="shared" si="2"/>
        <v>1158.0833333333333</v>
      </c>
    </row>
    <row r="78" spans="1:14" ht="12" customHeight="1">
      <c r="A78" s="10" t="s">
        <v>117</v>
      </c>
      <c r="B78" s="18">
        <v>28</v>
      </c>
      <c r="C78" s="16">
        <v>30</v>
      </c>
      <c r="D78" s="16">
        <v>24</v>
      </c>
      <c r="E78" s="16">
        <v>23</v>
      </c>
      <c r="F78" s="16">
        <v>24</v>
      </c>
      <c r="G78" s="16">
        <v>22</v>
      </c>
      <c r="H78" s="16">
        <v>24</v>
      </c>
      <c r="I78" s="16">
        <v>24</v>
      </c>
      <c r="J78" s="16">
        <v>21</v>
      </c>
      <c r="K78" s="16">
        <v>22</v>
      </c>
      <c r="L78" s="16">
        <v>25</v>
      </c>
      <c r="M78" s="16">
        <v>27</v>
      </c>
      <c r="N78" s="18">
        <f t="shared" si="2"/>
        <v>24.5</v>
      </c>
    </row>
    <row r="79" spans="1:14" ht="12" customHeight="1">
      <c r="A79" s="10" t="s">
        <v>118</v>
      </c>
      <c r="B79" s="18">
        <v>37</v>
      </c>
      <c r="C79" s="16">
        <v>36</v>
      </c>
      <c r="D79" s="16">
        <v>36</v>
      </c>
      <c r="E79" s="16">
        <v>30</v>
      </c>
      <c r="F79" s="16">
        <v>29</v>
      </c>
      <c r="G79" s="16">
        <v>33</v>
      </c>
      <c r="H79" s="16">
        <v>29</v>
      </c>
      <c r="I79" s="16">
        <v>29</v>
      </c>
      <c r="J79" s="16">
        <v>32</v>
      </c>
      <c r="K79" s="16">
        <v>26</v>
      </c>
      <c r="L79" s="16">
        <v>30</v>
      </c>
      <c r="M79" s="16">
        <v>32</v>
      </c>
      <c r="N79" s="18">
        <f t="shared" si="2"/>
        <v>31.583333333333332</v>
      </c>
    </row>
    <row r="80" spans="1:14" ht="12" customHeight="1">
      <c r="A80" s="10" t="s">
        <v>119</v>
      </c>
      <c r="B80" s="18">
        <v>11</v>
      </c>
      <c r="C80" s="16">
        <v>12</v>
      </c>
      <c r="D80" s="16">
        <v>10</v>
      </c>
      <c r="E80" s="16">
        <v>4</v>
      </c>
      <c r="F80" s="16">
        <v>7</v>
      </c>
      <c r="G80" s="16">
        <v>5</v>
      </c>
      <c r="H80" s="16">
        <v>10</v>
      </c>
      <c r="I80" s="16">
        <v>10</v>
      </c>
      <c r="J80" s="16">
        <v>12</v>
      </c>
      <c r="K80" s="16">
        <v>13</v>
      </c>
      <c r="L80" s="16">
        <v>11</v>
      </c>
      <c r="M80" s="16">
        <v>13</v>
      </c>
      <c r="N80" s="18">
        <f t="shared" si="2"/>
        <v>9.833333333333334</v>
      </c>
    </row>
    <row r="81" spans="1:14" ht="12" customHeight="1">
      <c r="A81" s="10" t="s">
        <v>120</v>
      </c>
      <c r="B81" s="18">
        <v>24</v>
      </c>
      <c r="C81" s="16">
        <v>22</v>
      </c>
      <c r="D81" s="16">
        <v>20</v>
      </c>
      <c r="E81" s="16">
        <v>22</v>
      </c>
      <c r="F81" s="16">
        <v>18</v>
      </c>
      <c r="G81" s="16">
        <v>14</v>
      </c>
      <c r="H81" s="16">
        <v>15</v>
      </c>
      <c r="I81" s="16">
        <v>17</v>
      </c>
      <c r="J81" s="16">
        <v>18</v>
      </c>
      <c r="K81" s="16">
        <v>14</v>
      </c>
      <c r="L81" s="16">
        <v>16</v>
      </c>
      <c r="M81" s="16">
        <v>19</v>
      </c>
      <c r="N81" s="18">
        <f t="shared" si="2"/>
        <v>18.25</v>
      </c>
    </row>
    <row r="82" spans="1:14" ht="12" customHeight="1">
      <c r="A82" s="10" t="s">
        <v>121</v>
      </c>
      <c r="B82" s="18">
        <v>82</v>
      </c>
      <c r="C82" s="16">
        <v>80</v>
      </c>
      <c r="D82" s="16">
        <v>79</v>
      </c>
      <c r="E82" s="16">
        <v>79</v>
      </c>
      <c r="F82" s="16">
        <v>72</v>
      </c>
      <c r="G82" s="16">
        <v>78</v>
      </c>
      <c r="H82" s="16">
        <v>85</v>
      </c>
      <c r="I82" s="16">
        <v>92</v>
      </c>
      <c r="J82" s="16">
        <v>92</v>
      </c>
      <c r="K82" s="16">
        <v>88</v>
      </c>
      <c r="L82" s="16">
        <v>91</v>
      </c>
      <c r="M82" s="16">
        <v>88</v>
      </c>
      <c r="N82" s="18">
        <f t="shared" si="2"/>
        <v>83.83333333333333</v>
      </c>
    </row>
    <row r="83" spans="1:14" ht="12" customHeight="1">
      <c r="A83" s="10" t="s">
        <v>122</v>
      </c>
      <c r="B83" s="18">
        <v>42</v>
      </c>
      <c r="C83" s="16">
        <v>40</v>
      </c>
      <c r="D83" s="16">
        <v>33</v>
      </c>
      <c r="E83" s="16">
        <v>27</v>
      </c>
      <c r="F83" s="16">
        <v>34</v>
      </c>
      <c r="G83" s="16">
        <v>40</v>
      </c>
      <c r="H83" s="16">
        <v>42</v>
      </c>
      <c r="I83" s="16">
        <v>40</v>
      </c>
      <c r="J83" s="16">
        <v>49</v>
      </c>
      <c r="K83" s="16">
        <v>42</v>
      </c>
      <c r="L83" s="16">
        <v>42</v>
      </c>
      <c r="M83" s="16">
        <v>43</v>
      </c>
      <c r="N83" s="18">
        <f t="shared" si="2"/>
        <v>39.5</v>
      </c>
    </row>
    <row r="84" spans="1:14" ht="12" customHeight="1">
      <c r="A84" s="10" t="s">
        <v>123</v>
      </c>
      <c r="B84" s="18">
        <v>59</v>
      </c>
      <c r="C84" s="16">
        <v>59</v>
      </c>
      <c r="D84" s="16">
        <v>72</v>
      </c>
      <c r="E84" s="16">
        <v>69</v>
      </c>
      <c r="F84" s="16">
        <v>62</v>
      </c>
      <c r="G84" s="16">
        <v>69</v>
      </c>
      <c r="H84" s="16">
        <v>81</v>
      </c>
      <c r="I84" s="16">
        <v>78</v>
      </c>
      <c r="J84" s="16">
        <v>85</v>
      </c>
      <c r="K84" s="16">
        <v>83</v>
      </c>
      <c r="L84" s="16">
        <v>86</v>
      </c>
      <c r="M84" s="16">
        <v>93</v>
      </c>
      <c r="N84" s="18">
        <f t="shared" si="2"/>
        <v>74.66666666666667</v>
      </c>
    </row>
    <row r="85" spans="1:14" ht="12" customHeight="1">
      <c r="A85" s="10" t="s">
        <v>124</v>
      </c>
      <c r="B85" s="18">
        <v>114</v>
      </c>
      <c r="C85" s="16">
        <v>117</v>
      </c>
      <c r="D85" s="16">
        <v>126</v>
      </c>
      <c r="E85" s="16">
        <v>120</v>
      </c>
      <c r="F85" s="16">
        <v>110</v>
      </c>
      <c r="G85" s="16">
        <v>124</v>
      </c>
      <c r="H85" s="16">
        <v>124</v>
      </c>
      <c r="I85" s="16">
        <v>123</v>
      </c>
      <c r="J85" s="16">
        <v>133</v>
      </c>
      <c r="K85" s="16">
        <v>125</v>
      </c>
      <c r="L85" s="16">
        <v>127</v>
      </c>
      <c r="M85" s="16">
        <v>125</v>
      </c>
      <c r="N85" s="18">
        <f t="shared" si="2"/>
        <v>122.33333333333333</v>
      </c>
    </row>
    <row r="86" spans="1:14" ht="12" customHeight="1">
      <c r="A86" s="10" t="s">
        <v>125</v>
      </c>
      <c r="B86" s="18">
        <v>51</v>
      </c>
      <c r="C86" s="16">
        <v>51</v>
      </c>
      <c r="D86" s="16">
        <v>48</v>
      </c>
      <c r="E86" s="16">
        <v>41</v>
      </c>
      <c r="F86" s="16">
        <v>30</v>
      </c>
      <c r="G86" s="16">
        <v>34</v>
      </c>
      <c r="H86" s="16">
        <v>34</v>
      </c>
      <c r="I86" s="16">
        <v>36</v>
      </c>
      <c r="J86" s="16">
        <v>42</v>
      </c>
      <c r="K86" s="16">
        <v>41</v>
      </c>
      <c r="L86" s="16">
        <v>46</v>
      </c>
      <c r="M86" s="16">
        <v>44</v>
      </c>
      <c r="N86" s="18">
        <f t="shared" si="2"/>
        <v>41.5</v>
      </c>
    </row>
    <row r="87" spans="1:14" ht="12" customHeight="1">
      <c r="A87" s="10" t="s">
        <v>126</v>
      </c>
      <c r="B87" s="18">
        <v>21</v>
      </c>
      <c r="C87" s="16">
        <v>27</v>
      </c>
      <c r="D87" s="16">
        <v>29</v>
      </c>
      <c r="E87" s="16">
        <v>27</v>
      </c>
      <c r="F87" s="16">
        <v>28</v>
      </c>
      <c r="G87" s="16">
        <v>24</v>
      </c>
      <c r="H87" s="16">
        <v>22</v>
      </c>
      <c r="I87" s="16">
        <v>25</v>
      </c>
      <c r="J87" s="16">
        <v>25</v>
      </c>
      <c r="K87" s="16">
        <v>23</v>
      </c>
      <c r="L87" s="16">
        <v>21</v>
      </c>
      <c r="M87" s="16">
        <v>21</v>
      </c>
      <c r="N87" s="18">
        <f t="shared" si="2"/>
        <v>24.416666666666668</v>
      </c>
    </row>
    <row r="88" spans="1:14" s="23" customFormat="1" ht="24.75" customHeight="1">
      <c r="A88" s="19" t="s">
        <v>127</v>
      </c>
      <c r="B88" s="21">
        <v>56771</v>
      </c>
      <c r="C88" s="20">
        <v>55850</v>
      </c>
      <c r="D88" s="20">
        <v>55504</v>
      </c>
      <c r="E88" s="20">
        <v>56639</v>
      </c>
      <c r="F88" s="20">
        <v>55051</v>
      </c>
      <c r="G88" s="20">
        <v>57839</v>
      </c>
      <c r="H88" s="20">
        <v>58077</v>
      </c>
      <c r="I88" s="20">
        <v>58419</v>
      </c>
      <c r="J88" s="20">
        <v>59172</v>
      </c>
      <c r="K88" s="20">
        <v>57708</v>
      </c>
      <c r="L88" s="20">
        <v>59176</v>
      </c>
      <c r="M88" s="20">
        <v>57744</v>
      </c>
      <c r="N88" s="21">
        <f t="shared" si="2"/>
        <v>57329.166666666664</v>
      </c>
    </row>
    <row r="89" spans="1:14" ht="12" customHeight="1">
      <c r="A89" s="11" t="s">
        <v>128</v>
      </c>
      <c r="B89" s="18">
        <v>2732</v>
      </c>
      <c r="C89" s="16">
        <v>2616</v>
      </c>
      <c r="D89" s="16">
        <v>2612</v>
      </c>
      <c r="E89" s="16">
        <v>2658</v>
      </c>
      <c r="F89" s="16">
        <v>2626</v>
      </c>
      <c r="G89" s="16">
        <v>2742</v>
      </c>
      <c r="H89" s="16">
        <v>2733</v>
      </c>
      <c r="I89" s="16">
        <v>2693</v>
      </c>
      <c r="J89" s="16">
        <v>2767</v>
      </c>
      <c r="K89" s="16">
        <v>2700</v>
      </c>
      <c r="L89" s="16">
        <v>2761</v>
      </c>
      <c r="M89" s="16">
        <v>2723</v>
      </c>
      <c r="N89" s="18">
        <f t="shared" si="2"/>
        <v>2696.9166666666665</v>
      </c>
    </row>
    <row r="90" spans="1:14" ht="12" customHeight="1">
      <c r="A90" s="11" t="s">
        <v>129</v>
      </c>
      <c r="B90" s="18">
        <v>397</v>
      </c>
      <c r="C90" s="16">
        <v>420</v>
      </c>
      <c r="D90" s="16">
        <v>429</v>
      </c>
      <c r="E90" s="16">
        <v>444</v>
      </c>
      <c r="F90" s="16">
        <v>436</v>
      </c>
      <c r="G90" s="16">
        <v>503</v>
      </c>
      <c r="H90" s="16">
        <v>482</v>
      </c>
      <c r="I90" s="16">
        <v>455</v>
      </c>
      <c r="J90" s="16">
        <v>435</v>
      </c>
      <c r="K90" s="16">
        <v>470</v>
      </c>
      <c r="L90" s="16">
        <v>480</v>
      </c>
      <c r="M90" s="16">
        <v>467</v>
      </c>
      <c r="N90" s="18">
        <f t="shared" si="2"/>
        <v>451.5</v>
      </c>
    </row>
    <row r="91" spans="1:14" ht="12" customHeight="1">
      <c r="A91" s="11" t="s">
        <v>130</v>
      </c>
      <c r="B91" s="18">
        <v>16322</v>
      </c>
      <c r="C91" s="16">
        <v>15777</v>
      </c>
      <c r="D91" s="16">
        <v>15386</v>
      </c>
      <c r="E91" s="16">
        <v>15523</v>
      </c>
      <c r="F91" s="16">
        <v>15087</v>
      </c>
      <c r="G91" s="16">
        <v>15871</v>
      </c>
      <c r="H91" s="16">
        <v>16065</v>
      </c>
      <c r="I91" s="16">
        <v>16317</v>
      </c>
      <c r="J91" s="16">
        <v>16999</v>
      </c>
      <c r="K91" s="16">
        <v>16933</v>
      </c>
      <c r="L91" s="16">
        <v>17571</v>
      </c>
      <c r="M91" s="16">
        <v>16698</v>
      </c>
      <c r="N91" s="18">
        <f t="shared" si="2"/>
        <v>16212.416666666666</v>
      </c>
    </row>
    <row r="92" spans="1:14" ht="12" customHeight="1">
      <c r="A92" s="11" t="s">
        <v>131</v>
      </c>
      <c r="B92" s="18">
        <v>133808</v>
      </c>
      <c r="C92" s="16">
        <v>130565</v>
      </c>
      <c r="D92" s="16">
        <v>129511</v>
      </c>
      <c r="E92" s="16">
        <v>132251</v>
      </c>
      <c r="F92" s="16">
        <v>128185</v>
      </c>
      <c r="G92" s="16">
        <v>135539</v>
      </c>
      <c r="H92" s="16">
        <v>135429</v>
      </c>
      <c r="I92" s="16">
        <v>135938</v>
      </c>
      <c r="J92" s="16">
        <v>139008</v>
      </c>
      <c r="K92" s="16">
        <v>137380</v>
      </c>
      <c r="L92" s="16">
        <v>139179</v>
      </c>
      <c r="M92" s="16">
        <v>135406</v>
      </c>
      <c r="N92" s="18">
        <f t="shared" si="2"/>
        <v>134349.91666666666</v>
      </c>
    </row>
    <row r="93" spans="1:14" ht="12" customHeight="1">
      <c r="A93" s="11" t="s">
        <v>132</v>
      </c>
      <c r="B93" s="18">
        <v>595</v>
      </c>
      <c r="C93" s="16">
        <v>564</v>
      </c>
      <c r="D93" s="16">
        <v>536</v>
      </c>
      <c r="E93" s="16">
        <v>514</v>
      </c>
      <c r="F93" s="16">
        <v>516</v>
      </c>
      <c r="G93" s="16">
        <v>595</v>
      </c>
      <c r="H93" s="16">
        <v>591</v>
      </c>
      <c r="I93" s="16">
        <v>588</v>
      </c>
      <c r="J93" s="16">
        <v>605</v>
      </c>
      <c r="K93" s="16">
        <v>624</v>
      </c>
      <c r="L93" s="16">
        <v>684</v>
      </c>
      <c r="M93" s="16">
        <v>650</v>
      </c>
      <c r="N93" s="18">
        <f t="shared" si="2"/>
        <v>588.5</v>
      </c>
    </row>
    <row r="94" spans="1:14" ht="12" customHeight="1">
      <c r="A94" s="11" t="s">
        <v>133</v>
      </c>
      <c r="B94" s="18">
        <v>3453</v>
      </c>
      <c r="C94" s="16">
        <v>3378</v>
      </c>
      <c r="D94" s="16">
        <v>3293</v>
      </c>
      <c r="E94" s="16">
        <v>3305</v>
      </c>
      <c r="F94" s="16">
        <v>3310</v>
      </c>
      <c r="G94" s="16">
        <v>3439</v>
      </c>
      <c r="H94" s="16">
        <v>3472</v>
      </c>
      <c r="I94" s="16">
        <v>3496</v>
      </c>
      <c r="J94" s="16">
        <v>3608</v>
      </c>
      <c r="K94" s="16">
        <v>3568</v>
      </c>
      <c r="L94" s="16">
        <v>3723</v>
      </c>
      <c r="M94" s="16">
        <v>3538</v>
      </c>
      <c r="N94" s="18">
        <f t="shared" si="2"/>
        <v>3465.25</v>
      </c>
    </row>
    <row r="95" spans="1:14" ht="12" customHeight="1">
      <c r="A95" s="11" t="s">
        <v>134</v>
      </c>
      <c r="B95" s="18">
        <v>4167</v>
      </c>
      <c r="C95" s="16">
        <v>4014</v>
      </c>
      <c r="D95" s="16">
        <v>4008</v>
      </c>
      <c r="E95" s="16">
        <v>4080</v>
      </c>
      <c r="F95" s="16">
        <v>4003</v>
      </c>
      <c r="G95" s="16">
        <v>4162</v>
      </c>
      <c r="H95" s="16">
        <v>4121</v>
      </c>
      <c r="I95" s="16">
        <v>4131</v>
      </c>
      <c r="J95" s="16">
        <v>4020</v>
      </c>
      <c r="K95" s="16">
        <v>4017</v>
      </c>
      <c r="L95" s="16">
        <v>4035</v>
      </c>
      <c r="M95" s="16">
        <v>3890</v>
      </c>
      <c r="N95" s="18">
        <f t="shared" si="2"/>
        <v>4054</v>
      </c>
    </row>
    <row r="96" spans="1:14" ht="12" customHeight="1">
      <c r="A96" s="11" t="s">
        <v>135</v>
      </c>
      <c r="B96" s="18">
        <v>7080</v>
      </c>
      <c r="C96" s="16">
        <v>6741</v>
      </c>
      <c r="D96" s="16">
        <v>6784</v>
      </c>
      <c r="E96" s="16">
        <v>6876</v>
      </c>
      <c r="F96" s="16">
        <v>6781</v>
      </c>
      <c r="G96" s="16">
        <v>7286</v>
      </c>
      <c r="H96" s="16">
        <v>7241</v>
      </c>
      <c r="I96" s="16">
        <v>7356</v>
      </c>
      <c r="J96" s="16">
        <v>7350</v>
      </c>
      <c r="K96" s="16">
        <v>7186</v>
      </c>
      <c r="L96" s="16">
        <v>7316</v>
      </c>
      <c r="M96" s="16">
        <v>7223</v>
      </c>
      <c r="N96" s="18">
        <f t="shared" si="2"/>
        <v>7101.666666666667</v>
      </c>
    </row>
    <row r="97" spans="1:14" ht="12" customHeight="1">
      <c r="A97" s="11" t="s">
        <v>136</v>
      </c>
      <c r="B97" s="18">
        <v>11284</v>
      </c>
      <c r="C97" s="16">
        <v>11087</v>
      </c>
      <c r="D97" s="16">
        <v>11195</v>
      </c>
      <c r="E97" s="16">
        <v>11443</v>
      </c>
      <c r="F97" s="16">
        <v>11354</v>
      </c>
      <c r="G97" s="16">
        <v>11659</v>
      </c>
      <c r="H97" s="16">
        <v>11811</v>
      </c>
      <c r="I97" s="16">
        <v>11588</v>
      </c>
      <c r="J97" s="16">
        <v>11594</v>
      </c>
      <c r="K97" s="16">
        <v>11402</v>
      </c>
      <c r="L97" s="16">
        <v>11475</v>
      </c>
      <c r="M97" s="16">
        <v>11365</v>
      </c>
      <c r="N97" s="18">
        <f t="shared" si="2"/>
        <v>11438.083333333334</v>
      </c>
    </row>
    <row r="98" spans="1:14" ht="12" customHeight="1">
      <c r="A98" s="11" t="s">
        <v>137</v>
      </c>
      <c r="B98" s="18">
        <v>22346</v>
      </c>
      <c r="C98" s="16">
        <v>22000</v>
      </c>
      <c r="D98" s="16">
        <v>22412</v>
      </c>
      <c r="E98" s="16">
        <v>23076</v>
      </c>
      <c r="F98" s="16">
        <v>21884</v>
      </c>
      <c r="G98" s="16">
        <v>23612</v>
      </c>
      <c r="H98" s="16">
        <v>23293</v>
      </c>
      <c r="I98" s="16">
        <v>23118</v>
      </c>
      <c r="J98" s="16">
        <v>23326</v>
      </c>
      <c r="K98" s="16">
        <v>22818</v>
      </c>
      <c r="L98" s="16">
        <v>23323</v>
      </c>
      <c r="M98" s="16">
        <v>22960</v>
      </c>
      <c r="N98" s="18">
        <f t="shared" si="2"/>
        <v>22847.333333333332</v>
      </c>
    </row>
    <row r="99" spans="1:14" ht="12" customHeight="1">
      <c r="A99" s="11" t="s">
        <v>138</v>
      </c>
      <c r="B99" s="18">
        <v>460</v>
      </c>
      <c r="C99" s="16">
        <v>441</v>
      </c>
      <c r="D99" s="16">
        <v>423</v>
      </c>
      <c r="E99" s="16">
        <v>434</v>
      </c>
      <c r="F99" s="16">
        <v>450</v>
      </c>
      <c r="G99" s="16">
        <v>471</v>
      </c>
      <c r="H99" s="16">
        <v>447</v>
      </c>
      <c r="I99" s="16">
        <v>447</v>
      </c>
      <c r="J99" s="16">
        <v>434</v>
      </c>
      <c r="K99" s="16">
        <v>432</v>
      </c>
      <c r="L99" s="16">
        <v>437</v>
      </c>
      <c r="M99" s="16">
        <v>439</v>
      </c>
      <c r="N99" s="18">
        <f t="shared" si="2"/>
        <v>442.9166666666667</v>
      </c>
    </row>
    <row r="100" spans="1:14" ht="12" customHeight="1">
      <c r="A100" s="11" t="s">
        <v>139</v>
      </c>
      <c r="B100" s="18">
        <v>1050</v>
      </c>
      <c r="C100" s="16">
        <v>999</v>
      </c>
      <c r="D100" s="16">
        <v>996</v>
      </c>
      <c r="E100" s="16">
        <v>1026</v>
      </c>
      <c r="F100" s="16">
        <v>905</v>
      </c>
      <c r="G100" s="16">
        <v>944</v>
      </c>
      <c r="H100" s="16">
        <v>957</v>
      </c>
      <c r="I100" s="16">
        <v>1055</v>
      </c>
      <c r="J100" s="16">
        <v>1065</v>
      </c>
      <c r="K100" s="16">
        <v>1056</v>
      </c>
      <c r="L100" s="16">
        <v>1132</v>
      </c>
      <c r="M100" s="16">
        <v>1056</v>
      </c>
      <c r="N100" s="18">
        <f t="shared" si="2"/>
        <v>1020.0833333333334</v>
      </c>
    </row>
    <row r="101" spans="1:14" ht="12" customHeight="1">
      <c r="A101" s="11" t="s">
        <v>140</v>
      </c>
      <c r="B101" s="18">
        <v>1079</v>
      </c>
      <c r="C101" s="16">
        <v>1097</v>
      </c>
      <c r="D101" s="16">
        <v>1122</v>
      </c>
      <c r="E101" s="16">
        <v>1203</v>
      </c>
      <c r="F101" s="16">
        <v>1114</v>
      </c>
      <c r="G101" s="16">
        <v>1281</v>
      </c>
      <c r="H101" s="16">
        <v>1278</v>
      </c>
      <c r="I101" s="16">
        <v>1224</v>
      </c>
      <c r="J101" s="16">
        <v>1255</v>
      </c>
      <c r="K101" s="16">
        <v>1245</v>
      </c>
      <c r="L101" s="16">
        <v>1254</v>
      </c>
      <c r="M101" s="16">
        <v>1153</v>
      </c>
      <c r="N101" s="18">
        <f t="shared" si="2"/>
        <v>1192.0833333333333</v>
      </c>
    </row>
    <row r="102" spans="1:14" ht="12" customHeight="1">
      <c r="A102" s="11" t="s">
        <v>141</v>
      </c>
      <c r="B102" s="18">
        <v>148</v>
      </c>
      <c r="C102" s="16">
        <v>152</v>
      </c>
      <c r="D102" s="16">
        <v>138</v>
      </c>
      <c r="E102" s="16">
        <v>139</v>
      </c>
      <c r="F102" s="16">
        <v>141</v>
      </c>
      <c r="G102" s="16">
        <v>145</v>
      </c>
      <c r="H102" s="16">
        <v>136</v>
      </c>
      <c r="I102" s="16">
        <v>143</v>
      </c>
      <c r="J102" s="16">
        <v>121</v>
      </c>
      <c r="K102" s="16">
        <v>110</v>
      </c>
      <c r="L102" s="16">
        <v>119</v>
      </c>
      <c r="M102" s="16">
        <v>102</v>
      </c>
      <c r="N102" s="18">
        <f>IF(SUM(B102:M102)&gt;0,AVERAGE(B102:M102)," ")</f>
        <v>132.83333333333334</v>
      </c>
    </row>
    <row r="103" spans="1:14" s="23" customFormat="1" ht="24.75" customHeight="1">
      <c r="A103" s="19" t="s">
        <v>142</v>
      </c>
      <c r="B103" s="21">
        <v>204921</v>
      </c>
      <c r="C103" s="20">
        <v>199851</v>
      </c>
      <c r="D103" s="20">
        <v>198845</v>
      </c>
      <c r="E103" s="20">
        <v>202972</v>
      </c>
      <c r="F103" s="20">
        <v>196792</v>
      </c>
      <c r="G103" s="20">
        <v>208249</v>
      </c>
      <c r="H103" s="20">
        <v>208056</v>
      </c>
      <c r="I103" s="20">
        <v>208549</v>
      </c>
      <c r="J103" s="20">
        <v>212587</v>
      </c>
      <c r="K103" s="20">
        <v>209941</v>
      </c>
      <c r="L103" s="20">
        <v>213489</v>
      </c>
      <c r="M103" s="20">
        <v>207670</v>
      </c>
      <c r="N103" s="21">
        <f>IF(SUM(B103:M103)&gt;0,AVERAGE(B103:M103)," ")</f>
        <v>205993.5</v>
      </c>
    </row>
    <row r="104" spans="1:14" s="31" customFormat="1" ht="16.5" customHeight="1" thickBot="1">
      <c r="A104" s="28" t="s">
        <v>143</v>
      </c>
      <c r="B104" s="29">
        <v>915951</v>
      </c>
      <c r="C104" s="30">
        <v>885829</v>
      </c>
      <c r="D104" s="30">
        <v>863239</v>
      </c>
      <c r="E104" s="30">
        <v>863894</v>
      </c>
      <c r="F104" s="30">
        <v>847365</v>
      </c>
      <c r="G104" s="30">
        <v>892111</v>
      </c>
      <c r="H104" s="30">
        <v>898932</v>
      </c>
      <c r="I104" s="30">
        <v>916857</v>
      </c>
      <c r="J104" s="30">
        <v>935553</v>
      </c>
      <c r="K104" s="30">
        <v>925258</v>
      </c>
      <c r="L104" s="30">
        <v>938899</v>
      </c>
      <c r="M104" s="30">
        <v>914310</v>
      </c>
      <c r="N104" s="29">
        <f>IF(SUM(B104:M104)&gt;0,AVERAGE(B104:M104)," ")</f>
        <v>899849.8333333334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  <row r="108" ht="12">
      <c r="B108" s="26"/>
    </row>
    <row r="115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March 08, 2013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40452</v>
      </c>
      <c r="C5" s="71">
        <f>DATE(RIGHT(A2,4)-1,11,1)</f>
        <v>40483</v>
      </c>
      <c r="D5" s="71">
        <f>DATE(RIGHT(A2,4)-1,12,1)</f>
        <v>40513</v>
      </c>
      <c r="E5" s="71">
        <f>DATE(RIGHT(A2,4),1,1)</f>
        <v>40544</v>
      </c>
      <c r="F5" s="71">
        <f>DATE(RIGHT(A2,4),2,1)</f>
        <v>40575</v>
      </c>
      <c r="G5" s="71">
        <f>DATE(RIGHT(A2,4),3,1)</f>
        <v>40603</v>
      </c>
      <c r="H5" s="71">
        <f>DATE(RIGHT(A2,4),4,1)</f>
        <v>40634</v>
      </c>
      <c r="I5" s="71">
        <f>DATE(RIGHT(A2,4),5,1)</f>
        <v>40664</v>
      </c>
      <c r="J5" s="71">
        <f>DATE(RIGHT(A2,4),6,1)</f>
        <v>40695</v>
      </c>
      <c r="K5" s="71">
        <f>DATE(RIGHT(A2,4),7,1)</f>
        <v>40725</v>
      </c>
      <c r="L5" s="71">
        <f>DATE(RIGHT(A2,4),8,1)</f>
        <v>40756</v>
      </c>
      <c r="M5" s="71">
        <f>DATE(RIGHT(A2,4),9,1)</f>
        <v>40787</v>
      </c>
      <c r="N5" s="17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1029</v>
      </c>
      <c r="C6" s="76">
        <v>1012</v>
      </c>
      <c r="D6" s="76">
        <v>995</v>
      </c>
      <c r="E6" s="76">
        <v>993</v>
      </c>
      <c r="F6" s="76">
        <v>960</v>
      </c>
      <c r="G6" s="76">
        <v>1045</v>
      </c>
      <c r="H6" s="76">
        <v>1058</v>
      </c>
      <c r="I6" s="76">
        <v>1071</v>
      </c>
      <c r="J6" s="76">
        <v>1069</v>
      </c>
      <c r="K6" s="76">
        <v>1094</v>
      </c>
      <c r="L6" s="76">
        <v>1079</v>
      </c>
      <c r="M6" s="77">
        <v>1064</v>
      </c>
      <c r="N6" s="75">
        <f aca="true" t="shared" si="0" ref="N6:N37">IF(SUM(B6:M6)&gt;0,AVERAGE(B6:M6),"0")</f>
        <v>1039.0833333333333</v>
      </c>
    </row>
    <row r="7" spans="1:14" s="78" customFormat="1" ht="12" customHeight="1">
      <c r="A7" s="74" t="str">
        <f>'Pregnant Women Participating'!A7</f>
        <v>Maine</v>
      </c>
      <c r="B7" s="75">
        <v>976</v>
      </c>
      <c r="C7" s="76">
        <v>1009</v>
      </c>
      <c r="D7" s="76">
        <v>974</v>
      </c>
      <c r="E7" s="76">
        <v>992</v>
      </c>
      <c r="F7" s="76">
        <v>969</v>
      </c>
      <c r="G7" s="76">
        <v>970</v>
      </c>
      <c r="H7" s="76">
        <v>937</v>
      </c>
      <c r="I7" s="76">
        <v>947</v>
      </c>
      <c r="J7" s="76">
        <v>966</v>
      </c>
      <c r="K7" s="76">
        <v>971</v>
      </c>
      <c r="L7" s="76">
        <v>1004</v>
      </c>
      <c r="M7" s="77">
        <v>1019</v>
      </c>
      <c r="N7" s="75">
        <f t="shared" si="0"/>
        <v>977.8333333333334</v>
      </c>
    </row>
    <row r="8" spans="1:14" s="78" customFormat="1" ht="12" customHeight="1">
      <c r="A8" s="74" t="str">
        <f>'Pregnant Women Participating'!A8</f>
        <v>Massachusetts</v>
      </c>
      <c r="B8" s="75">
        <v>2802</v>
      </c>
      <c r="C8" s="76">
        <v>2926</v>
      </c>
      <c r="D8" s="76">
        <v>2768</v>
      </c>
      <c r="E8" s="76">
        <v>2767</v>
      </c>
      <c r="F8" s="76">
        <v>2840</v>
      </c>
      <c r="G8" s="76">
        <v>3035</v>
      </c>
      <c r="H8" s="76">
        <v>3055</v>
      </c>
      <c r="I8" s="76">
        <v>2997</v>
      </c>
      <c r="J8" s="76">
        <v>3193</v>
      </c>
      <c r="K8" s="76">
        <v>3141</v>
      </c>
      <c r="L8" s="76">
        <v>3278</v>
      </c>
      <c r="M8" s="77">
        <v>3375</v>
      </c>
      <c r="N8" s="75">
        <f t="shared" si="0"/>
        <v>3014.75</v>
      </c>
    </row>
    <row r="9" spans="1:14" s="78" customFormat="1" ht="12" customHeight="1">
      <c r="A9" s="74" t="str">
        <f>'Pregnant Women Participating'!A9</f>
        <v>New Hampshire</v>
      </c>
      <c r="B9" s="75">
        <v>568</v>
      </c>
      <c r="C9" s="76">
        <v>605</v>
      </c>
      <c r="D9" s="76">
        <v>614</v>
      </c>
      <c r="E9" s="76">
        <v>612</v>
      </c>
      <c r="F9" s="76">
        <v>596</v>
      </c>
      <c r="G9" s="76">
        <v>609</v>
      </c>
      <c r="H9" s="76">
        <v>596</v>
      </c>
      <c r="I9" s="76">
        <v>644</v>
      </c>
      <c r="J9" s="76">
        <v>611</v>
      </c>
      <c r="K9" s="76">
        <v>564</v>
      </c>
      <c r="L9" s="76">
        <v>596</v>
      </c>
      <c r="M9" s="77">
        <v>591</v>
      </c>
      <c r="N9" s="75">
        <f t="shared" si="0"/>
        <v>600.5</v>
      </c>
    </row>
    <row r="10" spans="1:14" s="78" customFormat="1" ht="12" customHeight="1">
      <c r="A10" s="74" t="str">
        <f>'Pregnant Women Participating'!A10</f>
        <v>New York</v>
      </c>
      <c r="B10" s="75">
        <v>8900</v>
      </c>
      <c r="C10" s="76">
        <v>8941</v>
      </c>
      <c r="D10" s="76">
        <v>8995</v>
      </c>
      <c r="E10" s="76">
        <v>9143</v>
      </c>
      <c r="F10" s="76">
        <v>9161</v>
      </c>
      <c r="G10" s="76">
        <v>9457</v>
      </c>
      <c r="H10" s="76">
        <v>9338</v>
      </c>
      <c r="I10" s="76">
        <v>9381</v>
      </c>
      <c r="J10" s="76">
        <v>9525</v>
      </c>
      <c r="K10" s="76">
        <v>9455</v>
      </c>
      <c r="L10" s="76">
        <v>9641</v>
      </c>
      <c r="M10" s="77">
        <v>9738</v>
      </c>
      <c r="N10" s="75">
        <f t="shared" si="0"/>
        <v>9306.25</v>
      </c>
    </row>
    <row r="11" spans="1:14" s="78" customFormat="1" ht="12" customHeight="1">
      <c r="A11" s="74" t="str">
        <f>'Pregnant Women Participating'!A11</f>
        <v>Rhode Island</v>
      </c>
      <c r="B11" s="75">
        <v>269</v>
      </c>
      <c r="C11" s="76">
        <v>297</v>
      </c>
      <c r="D11" s="76">
        <v>278</v>
      </c>
      <c r="E11" s="76">
        <v>268</v>
      </c>
      <c r="F11" s="76">
        <v>281</v>
      </c>
      <c r="G11" s="76">
        <v>266</v>
      </c>
      <c r="H11" s="76">
        <v>269</v>
      </c>
      <c r="I11" s="76">
        <v>266</v>
      </c>
      <c r="J11" s="76">
        <v>271</v>
      </c>
      <c r="K11" s="76">
        <v>275</v>
      </c>
      <c r="L11" s="76">
        <v>281</v>
      </c>
      <c r="M11" s="77">
        <v>280</v>
      </c>
      <c r="N11" s="75">
        <f t="shared" si="0"/>
        <v>275.0833333333333</v>
      </c>
    </row>
    <row r="12" spans="1:14" s="78" customFormat="1" ht="12" customHeight="1">
      <c r="A12" s="74" t="str">
        <f>'Pregnant Women Participating'!A12</f>
        <v>Vermont</v>
      </c>
      <c r="B12" s="75">
        <v>965</v>
      </c>
      <c r="C12" s="76">
        <v>978</v>
      </c>
      <c r="D12" s="76">
        <v>948</v>
      </c>
      <c r="E12" s="76">
        <v>927</v>
      </c>
      <c r="F12" s="76">
        <v>931</v>
      </c>
      <c r="G12" s="76">
        <v>954</v>
      </c>
      <c r="H12" s="76">
        <v>944</v>
      </c>
      <c r="I12" s="76">
        <v>934</v>
      </c>
      <c r="J12" s="76">
        <v>921</v>
      </c>
      <c r="K12" s="76">
        <v>936</v>
      </c>
      <c r="L12" s="76">
        <v>913</v>
      </c>
      <c r="M12" s="77">
        <v>926</v>
      </c>
      <c r="N12" s="75">
        <f t="shared" si="0"/>
        <v>939.75</v>
      </c>
    </row>
    <row r="13" spans="1:14" s="78" customFormat="1" ht="12" customHeight="1">
      <c r="A13" s="74" t="str">
        <f>'Pregnant Women Participating'!A13</f>
        <v>Indian Township, ME</v>
      </c>
      <c r="B13" s="75">
        <v>6</v>
      </c>
      <c r="C13" s="76">
        <v>5</v>
      </c>
      <c r="D13" s="76">
        <v>5</v>
      </c>
      <c r="E13" s="76">
        <v>3</v>
      </c>
      <c r="F13" s="76">
        <v>5</v>
      </c>
      <c r="G13" s="76">
        <v>4</v>
      </c>
      <c r="H13" s="76">
        <v>4</v>
      </c>
      <c r="I13" s="76">
        <v>6</v>
      </c>
      <c r="J13" s="76">
        <v>5</v>
      </c>
      <c r="K13" s="76">
        <v>4</v>
      </c>
      <c r="L13" s="76">
        <v>3</v>
      </c>
      <c r="M13" s="77">
        <v>4</v>
      </c>
      <c r="N13" s="75">
        <f t="shared" si="0"/>
        <v>4.5</v>
      </c>
    </row>
    <row r="14" spans="1:14" s="78" customFormat="1" ht="12" customHeight="1">
      <c r="A14" s="74" t="str">
        <f>'Pregnant Women Participating'!A14</f>
        <v>Pleasant Point, ME</v>
      </c>
      <c r="B14" s="75">
        <v>2</v>
      </c>
      <c r="C14" s="76">
        <v>6</v>
      </c>
      <c r="D14" s="76">
        <v>2</v>
      </c>
      <c r="E14" s="76">
        <v>3</v>
      </c>
      <c r="F14" s="76">
        <v>3</v>
      </c>
      <c r="G14" s="76">
        <v>3</v>
      </c>
      <c r="H14" s="76">
        <v>2</v>
      </c>
      <c r="I14" s="76">
        <v>4</v>
      </c>
      <c r="J14" s="76">
        <v>2</v>
      </c>
      <c r="K14" s="76">
        <v>1</v>
      </c>
      <c r="L14" s="76">
        <v>3</v>
      </c>
      <c r="M14" s="77">
        <v>4</v>
      </c>
      <c r="N14" s="75">
        <f t="shared" si="0"/>
        <v>2.9166666666666665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1</v>
      </c>
      <c r="D15" s="76">
        <v>1</v>
      </c>
      <c r="E15" s="76">
        <v>1</v>
      </c>
      <c r="F15" s="76">
        <v>1</v>
      </c>
      <c r="G15" s="76">
        <v>1</v>
      </c>
      <c r="H15" s="76">
        <v>0</v>
      </c>
      <c r="I15" s="76">
        <v>0</v>
      </c>
      <c r="J15" s="76">
        <v>0</v>
      </c>
      <c r="K15" s="76">
        <v>1</v>
      </c>
      <c r="L15" s="76">
        <v>1</v>
      </c>
      <c r="M15" s="77">
        <v>0</v>
      </c>
      <c r="N15" s="75">
        <f t="shared" si="0"/>
        <v>0.6666666666666666</v>
      </c>
    </row>
    <row r="16" spans="1:14" s="83" customFormat="1" ht="24.75" customHeight="1">
      <c r="A16" s="79" t="str">
        <f>'Pregnant Women Participating'!A16</f>
        <v>Northeast Region</v>
      </c>
      <c r="B16" s="80">
        <v>15518</v>
      </c>
      <c r="C16" s="81">
        <v>15780</v>
      </c>
      <c r="D16" s="81">
        <v>15580</v>
      </c>
      <c r="E16" s="81">
        <v>15709</v>
      </c>
      <c r="F16" s="81">
        <v>15747</v>
      </c>
      <c r="G16" s="81">
        <v>16344</v>
      </c>
      <c r="H16" s="81">
        <v>16203</v>
      </c>
      <c r="I16" s="81">
        <v>16250</v>
      </c>
      <c r="J16" s="81">
        <v>16563</v>
      </c>
      <c r="K16" s="81">
        <v>16442</v>
      </c>
      <c r="L16" s="81">
        <v>16799</v>
      </c>
      <c r="M16" s="82">
        <v>17001</v>
      </c>
      <c r="N16" s="80">
        <f t="shared" si="0"/>
        <v>16161.333333333334</v>
      </c>
    </row>
    <row r="17" spans="1:14" ht="12" customHeight="1">
      <c r="A17" s="74" t="str">
        <f>'Pregnant Women Participating'!A17</f>
        <v>Delaware</v>
      </c>
      <c r="B17" s="75">
        <v>296</v>
      </c>
      <c r="C17" s="76">
        <v>299</v>
      </c>
      <c r="D17" s="76">
        <v>296</v>
      </c>
      <c r="E17" s="76">
        <v>277</v>
      </c>
      <c r="F17" s="76">
        <v>304</v>
      </c>
      <c r="G17" s="76">
        <v>310</v>
      </c>
      <c r="H17" s="76">
        <v>316</v>
      </c>
      <c r="I17" s="76">
        <v>328</v>
      </c>
      <c r="J17" s="76">
        <v>333</v>
      </c>
      <c r="K17" s="76">
        <v>330</v>
      </c>
      <c r="L17" s="76">
        <v>312</v>
      </c>
      <c r="M17" s="77">
        <v>317</v>
      </c>
      <c r="N17" s="75">
        <f t="shared" si="0"/>
        <v>309.8333333333333</v>
      </c>
    </row>
    <row r="18" spans="1:14" ht="12" customHeight="1">
      <c r="A18" s="74" t="str">
        <f>'Pregnant Women Participating'!A18</f>
        <v>District of Columbia</v>
      </c>
      <c r="B18" s="75">
        <v>306</v>
      </c>
      <c r="C18" s="76">
        <v>306</v>
      </c>
      <c r="D18" s="76">
        <v>290</v>
      </c>
      <c r="E18" s="76">
        <v>286</v>
      </c>
      <c r="F18" s="76">
        <v>297</v>
      </c>
      <c r="G18" s="76">
        <v>324</v>
      </c>
      <c r="H18" s="76">
        <v>303</v>
      </c>
      <c r="I18" s="76">
        <v>300</v>
      </c>
      <c r="J18" s="76">
        <v>319</v>
      </c>
      <c r="K18" s="76">
        <v>326</v>
      </c>
      <c r="L18" s="76">
        <v>364</v>
      </c>
      <c r="M18" s="77">
        <v>382</v>
      </c>
      <c r="N18" s="75">
        <f t="shared" si="0"/>
        <v>316.9166666666667</v>
      </c>
    </row>
    <row r="19" spans="1:14" ht="12" customHeight="1">
      <c r="A19" s="74" t="str">
        <f>'Pregnant Women Participating'!A19</f>
        <v>Maryland</v>
      </c>
      <c r="B19" s="75">
        <v>2939</v>
      </c>
      <c r="C19" s="76">
        <v>3091</v>
      </c>
      <c r="D19" s="76">
        <v>3042</v>
      </c>
      <c r="E19" s="76">
        <v>3026</v>
      </c>
      <c r="F19" s="76">
        <v>2983</v>
      </c>
      <c r="G19" s="76">
        <v>2985</v>
      </c>
      <c r="H19" s="76">
        <v>2988</v>
      </c>
      <c r="I19" s="76">
        <v>3083</v>
      </c>
      <c r="J19" s="76">
        <v>3104</v>
      </c>
      <c r="K19" s="76">
        <v>3094</v>
      </c>
      <c r="L19" s="76">
        <v>3183</v>
      </c>
      <c r="M19" s="77">
        <v>3177</v>
      </c>
      <c r="N19" s="75">
        <f t="shared" si="0"/>
        <v>3057.9166666666665</v>
      </c>
    </row>
    <row r="20" spans="1:14" ht="12" customHeight="1">
      <c r="A20" s="74" t="str">
        <f>'Pregnant Women Participating'!A20</f>
        <v>New Jersey</v>
      </c>
      <c r="B20" s="75">
        <v>3794</v>
      </c>
      <c r="C20" s="76">
        <v>3804</v>
      </c>
      <c r="D20" s="76">
        <v>3764</v>
      </c>
      <c r="E20" s="76">
        <v>3775</v>
      </c>
      <c r="F20" s="76">
        <v>3774</v>
      </c>
      <c r="G20" s="76">
        <v>4007</v>
      </c>
      <c r="H20" s="76">
        <v>4033</v>
      </c>
      <c r="I20" s="76">
        <v>4116</v>
      </c>
      <c r="J20" s="76">
        <v>4103</v>
      </c>
      <c r="K20" s="76">
        <v>4138</v>
      </c>
      <c r="L20" s="76">
        <v>4243</v>
      </c>
      <c r="M20" s="77">
        <v>4297</v>
      </c>
      <c r="N20" s="75">
        <f t="shared" si="0"/>
        <v>3987.3333333333335</v>
      </c>
    </row>
    <row r="21" spans="1:14" ht="12" customHeight="1">
      <c r="A21" s="74" t="str">
        <f>'Pregnant Women Participating'!A21</f>
        <v>Pennsylvania</v>
      </c>
      <c r="B21" s="75">
        <v>8905</v>
      </c>
      <c r="C21" s="76">
        <v>8982</v>
      </c>
      <c r="D21" s="76">
        <v>8916</v>
      </c>
      <c r="E21" s="76">
        <v>8861</v>
      </c>
      <c r="F21" s="76">
        <v>8787</v>
      </c>
      <c r="G21" s="76">
        <v>9463</v>
      </c>
      <c r="H21" s="76">
        <v>8959</v>
      </c>
      <c r="I21" s="76">
        <v>9090</v>
      </c>
      <c r="J21" s="76">
        <v>9094</v>
      </c>
      <c r="K21" s="76">
        <v>9168</v>
      </c>
      <c r="L21" s="76">
        <v>9200</v>
      </c>
      <c r="M21" s="77">
        <v>8935</v>
      </c>
      <c r="N21" s="75">
        <f t="shared" si="0"/>
        <v>9030</v>
      </c>
    </row>
    <row r="22" spans="1:14" ht="12" customHeight="1">
      <c r="A22" s="74" t="str">
        <f>'Pregnant Women Participating'!A22</f>
        <v>Puerto Rico</v>
      </c>
      <c r="B22" s="75">
        <v>2269</v>
      </c>
      <c r="C22" s="76">
        <v>2297</v>
      </c>
      <c r="D22" s="76">
        <v>2338</v>
      </c>
      <c r="E22" s="76">
        <v>2297</v>
      </c>
      <c r="F22" s="76">
        <v>2496</v>
      </c>
      <c r="G22" s="76">
        <v>2659</v>
      </c>
      <c r="H22" s="76">
        <v>2641</v>
      </c>
      <c r="I22" s="76">
        <v>2697</v>
      </c>
      <c r="J22" s="76">
        <v>2784</v>
      </c>
      <c r="K22" s="76">
        <v>2834</v>
      </c>
      <c r="L22" s="76">
        <v>2885</v>
      </c>
      <c r="M22" s="77">
        <v>3048</v>
      </c>
      <c r="N22" s="75">
        <f t="shared" si="0"/>
        <v>2603.75</v>
      </c>
    </row>
    <row r="23" spans="1:14" ht="12" customHeight="1">
      <c r="A23" s="74" t="str">
        <f>'Pregnant Women Participating'!A23</f>
        <v>Virginia</v>
      </c>
      <c r="B23" s="75">
        <v>2722</v>
      </c>
      <c r="C23" s="76">
        <v>2689</v>
      </c>
      <c r="D23" s="76">
        <v>2669</v>
      </c>
      <c r="E23" s="76">
        <v>2667</v>
      </c>
      <c r="F23" s="76">
        <v>2707</v>
      </c>
      <c r="G23" s="76">
        <v>2822</v>
      </c>
      <c r="H23" s="76">
        <v>2767</v>
      </c>
      <c r="I23" s="76">
        <v>2709</v>
      </c>
      <c r="J23" s="76">
        <v>2771</v>
      </c>
      <c r="K23" s="76">
        <v>2813</v>
      </c>
      <c r="L23" s="76">
        <v>2857</v>
      </c>
      <c r="M23" s="77">
        <v>2937</v>
      </c>
      <c r="N23" s="75">
        <f t="shared" si="0"/>
        <v>2760.8333333333335</v>
      </c>
    </row>
    <row r="24" spans="1:14" ht="12" customHeight="1">
      <c r="A24" s="74" t="str">
        <f>'Pregnant Women Participating'!A24</f>
        <v>Virgin Islands</v>
      </c>
      <c r="B24" s="75">
        <v>34</v>
      </c>
      <c r="C24" s="76">
        <v>42</v>
      </c>
      <c r="D24" s="76">
        <v>42</v>
      </c>
      <c r="E24" s="76">
        <v>45</v>
      </c>
      <c r="F24" s="76">
        <v>41</v>
      </c>
      <c r="G24" s="76">
        <v>46</v>
      </c>
      <c r="H24" s="76">
        <v>43</v>
      </c>
      <c r="I24" s="76">
        <v>40</v>
      </c>
      <c r="J24" s="76">
        <v>46</v>
      </c>
      <c r="K24" s="76">
        <v>48</v>
      </c>
      <c r="L24" s="76">
        <v>45</v>
      </c>
      <c r="M24" s="77">
        <v>33</v>
      </c>
      <c r="N24" s="75">
        <f t="shared" si="0"/>
        <v>42.083333333333336</v>
      </c>
    </row>
    <row r="25" spans="1:14" ht="12" customHeight="1">
      <c r="A25" s="74" t="str">
        <f>'Pregnant Women Participating'!A25</f>
        <v>West Virginia</v>
      </c>
      <c r="B25" s="75">
        <v>1095</v>
      </c>
      <c r="C25" s="76">
        <v>1112</v>
      </c>
      <c r="D25" s="76">
        <v>1089</v>
      </c>
      <c r="E25" s="76">
        <v>1143</v>
      </c>
      <c r="F25" s="76">
        <v>1164</v>
      </c>
      <c r="G25" s="76">
        <v>1206</v>
      </c>
      <c r="H25" s="76">
        <v>1184</v>
      </c>
      <c r="I25" s="76">
        <v>1203</v>
      </c>
      <c r="J25" s="76">
        <v>1197</v>
      </c>
      <c r="K25" s="76">
        <v>1201</v>
      </c>
      <c r="L25" s="76">
        <v>1229</v>
      </c>
      <c r="M25" s="77">
        <v>1247</v>
      </c>
      <c r="N25" s="75">
        <f t="shared" si="0"/>
        <v>1172.5</v>
      </c>
    </row>
    <row r="26" spans="1:14" s="84" customFormat="1" ht="24.75" customHeight="1">
      <c r="A26" s="79" t="str">
        <f>'Pregnant Women Participating'!A26</f>
        <v>Mid-Atlantic Region</v>
      </c>
      <c r="B26" s="80">
        <v>22360</v>
      </c>
      <c r="C26" s="81">
        <v>22622</v>
      </c>
      <c r="D26" s="81">
        <v>22446</v>
      </c>
      <c r="E26" s="81">
        <v>22377</v>
      </c>
      <c r="F26" s="81">
        <v>22553</v>
      </c>
      <c r="G26" s="81">
        <v>23822</v>
      </c>
      <c r="H26" s="81">
        <v>23234</v>
      </c>
      <c r="I26" s="81">
        <v>23566</v>
      </c>
      <c r="J26" s="81">
        <v>23751</v>
      </c>
      <c r="K26" s="81">
        <v>23952</v>
      </c>
      <c r="L26" s="81">
        <v>24318</v>
      </c>
      <c r="M26" s="82">
        <v>24373</v>
      </c>
      <c r="N26" s="80">
        <f t="shared" si="0"/>
        <v>23281.166666666668</v>
      </c>
    </row>
    <row r="27" spans="1:14" ht="12" customHeight="1">
      <c r="A27" s="74" t="str">
        <f>'Pregnant Women Participating'!A27</f>
        <v>Alabama</v>
      </c>
      <c r="B27" s="75">
        <v>1226</v>
      </c>
      <c r="C27" s="76">
        <v>1217</v>
      </c>
      <c r="D27" s="76">
        <v>1196</v>
      </c>
      <c r="E27" s="76">
        <v>1223</v>
      </c>
      <c r="F27" s="76">
        <v>1236</v>
      </c>
      <c r="G27" s="76">
        <v>1314</v>
      </c>
      <c r="H27" s="76">
        <v>1288</v>
      </c>
      <c r="I27" s="76">
        <v>1360</v>
      </c>
      <c r="J27" s="76">
        <v>1386</v>
      </c>
      <c r="K27" s="76">
        <v>1408</v>
      </c>
      <c r="L27" s="76">
        <v>1434</v>
      </c>
      <c r="M27" s="77">
        <v>1383</v>
      </c>
      <c r="N27" s="75">
        <f t="shared" si="0"/>
        <v>1305.9166666666667</v>
      </c>
    </row>
    <row r="28" spans="1:14" ht="12" customHeight="1">
      <c r="A28" s="74" t="str">
        <f>'Pregnant Women Participating'!A28</f>
        <v>Florida</v>
      </c>
      <c r="B28" s="75">
        <v>12063</v>
      </c>
      <c r="C28" s="76">
        <v>12019</v>
      </c>
      <c r="D28" s="76">
        <v>11958</v>
      </c>
      <c r="E28" s="76">
        <v>12074</v>
      </c>
      <c r="F28" s="76">
        <v>12028</v>
      </c>
      <c r="G28" s="76">
        <v>12235</v>
      </c>
      <c r="H28" s="76">
        <v>12477</v>
      </c>
      <c r="I28" s="76">
        <v>12636</v>
      </c>
      <c r="J28" s="76">
        <v>12872</v>
      </c>
      <c r="K28" s="76">
        <v>12980</v>
      </c>
      <c r="L28" s="76">
        <v>13612</v>
      </c>
      <c r="M28" s="77">
        <v>13853</v>
      </c>
      <c r="N28" s="75">
        <f t="shared" si="0"/>
        <v>12567.25</v>
      </c>
    </row>
    <row r="29" spans="1:14" ht="12" customHeight="1">
      <c r="A29" s="74" t="str">
        <f>'Pregnant Women Participating'!A29</f>
        <v>Georgia</v>
      </c>
      <c r="B29" s="75">
        <v>5007</v>
      </c>
      <c r="C29" s="76">
        <v>5083</v>
      </c>
      <c r="D29" s="76">
        <v>5079</v>
      </c>
      <c r="E29" s="76">
        <v>5093</v>
      </c>
      <c r="F29" s="76">
        <v>5172</v>
      </c>
      <c r="G29" s="76">
        <v>5288</v>
      </c>
      <c r="H29" s="76">
        <v>5366</v>
      </c>
      <c r="I29" s="76">
        <v>5485</v>
      </c>
      <c r="J29" s="76">
        <v>5532</v>
      </c>
      <c r="K29" s="76">
        <v>3388</v>
      </c>
      <c r="L29" s="76">
        <v>1503</v>
      </c>
      <c r="M29" s="77">
        <v>100</v>
      </c>
      <c r="N29" s="75">
        <f t="shared" si="0"/>
        <v>4341.333333333333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>
        <v>2189</v>
      </c>
      <c r="L30" s="76">
        <v>4231</v>
      </c>
      <c r="M30" s="77">
        <v>5652</v>
      </c>
      <c r="N30" s="75">
        <f t="shared" si="0"/>
        <v>4024</v>
      </c>
    </row>
    <row r="31" spans="1:14" ht="12" customHeight="1">
      <c r="A31" s="74" t="str">
        <f>'Pregnant Women Participating'!A31</f>
        <v>Kentucky</v>
      </c>
      <c r="B31" s="75">
        <v>1588</v>
      </c>
      <c r="C31" s="76">
        <v>1562</v>
      </c>
      <c r="D31" s="76">
        <v>1585</v>
      </c>
      <c r="E31" s="76">
        <v>1595</v>
      </c>
      <c r="F31" s="76">
        <v>1581</v>
      </c>
      <c r="G31" s="76">
        <v>1619</v>
      </c>
      <c r="H31" s="76">
        <v>1668</v>
      </c>
      <c r="I31" s="76">
        <v>1551</v>
      </c>
      <c r="J31" s="76">
        <v>1685</v>
      </c>
      <c r="K31" s="76">
        <v>1096</v>
      </c>
      <c r="L31" s="76">
        <v>1302</v>
      </c>
      <c r="M31" s="77">
        <v>1527</v>
      </c>
      <c r="N31" s="75">
        <f t="shared" si="0"/>
        <v>1529.9166666666667</v>
      </c>
    </row>
    <row r="32" spans="1:14" ht="12" customHeight="1">
      <c r="A32" s="74" t="str">
        <f>'Pregnant Women Participating'!A32</f>
        <v>Mississippi</v>
      </c>
      <c r="B32" s="75">
        <v>784</v>
      </c>
      <c r="C32" s="76">
        <v>756</v>
      </c>
      <c r="D32" s="76">
        <v>727</v>
      </c>
      <c r="E32" s="76">
        <v>757</v>
      </c>
      <c r="F32" s="76">
        <v>696</v>
      </c>
      <c r="G32" s="76">
        <v>719</v>
      </c>
      <c r="H32" s="76">
        <v>683</v>
      </c>
      <c r="I32" s="76">
        <v>682</v>
      </c>
      <c r="J32" s="76">
        <v>718</v>
      </c>
      <c r="K32" s="76">
        <v>693</v>
      </c>
      <c r="L32" s="76">
        <v>679</v>
      </c>
      <c r="M32" s="77">
        <v>680</v>
      </c>
      <c r="N32" s="75">
        <f t="shared" si="0"/>
        <v>714.5</v>
      </c>
    </row>
    <row r="33" spans="1:14" ht="12" customHeight="1">
      <c r="A33" s="74" t="str">
        <f>'Pregnant Women Participating'!A33</f>
        <v>North Carolina</v>
      </c>
      <c r="B33" s="75">
        <v>5742</v>
      </c>
      <c r="C33" s="76">
        <v>5759</v>
      </c>
      <c r="D33" s="76">
        <v>5749</v>
      </c>
      <c r="E33" s="76">
        <v>5865</v>
      </c>
      <c r="F33" s="76">
        <v>5885</v>
      </c>
      <c r="G33" s="76">
        <v>6042</v>
      </c>
      <c r="H33" s="76">
        <v>6003</v>
      </c>
      <c r="I33" s="76">
        <v>6077</v>
      </c>
      <c r="J33" s="76">
        <v>6189</v>
      </c>
      <c r="K33" s="76">
        <v>6191</v>
      </c>
      <c r="L33" s="76">
        <v>6347</v>
      </c>
      <c r="M33" s="77">
        <v>6470</v>
      </c>
      <c r="N33" s="75">
        <f t="shared" si="0"/>
        <v>6026.583333333333</v>
      </c>
    </row>
    <row r="34" spans="1:14" ht="12" customHeight="1">
      <c r="A34" s="74" t="str">
        <f>'Pregnant Women Participating'!A34</f>
        <v>South Carolina</v>
      </c>
      <c r="B34" s="75">
        <v>2280</v>
      </c>
      <c r="C34" s="76">
        <v>2386</v>
      </c>
      <c r="D34" s="76">
        <v>2338</v>
      </c>
      <c r="E34" s="76">
        <v>2247</v>
      </c>
      <c r="F34" s="76">
        <v>2299</v>
      </c>
      <c r="G34" s="76">
        <v>2061</v>
      </c>
      <c r="H34" s="76">
        <v>2050</v>
      </c>
      <c r="I34" s="76">
        <v>2059</v>
      </c>
      <c r="J34" s="76">
        <v>2042</v>
      </c>
      <c r="K34" s="76">
        <v>2046</v>
      </c>
      <c r="L34" s="76">
        <v>2141</v>
      </c>
      <c r="M34" s="77">
        <v>2180</v>
      </c>
      <c r="N34" s="75">
        <f t="shared" si="0"/>
        <v>2177.4166666666665</v>
      </c>
    </row>
    <row r="35" spans="1:14" ht="12" customHeight="1">
      <c r="A35" s="74" t="str">
        <f>'Pregnant Women Participating'!A35</f>
        <v>Tennessee</v>
      </c>
      <c r="B35" s="75">
        <v>3076</v>
      </c>
      <c r="C35" s="76">
        <v>3066</v>
      </c>
      <c r="D35" s="76">
        <v>3043</v>
      </c>
      <c r="E35" s="76">
        <v>2979</v>
      </c>
      <c r="F35" s="76">
        <v>2992</v>
      </c>
      <c r="G35" s="76">
        <v>3093</v>
      </c>
      <c r="H35" s="76">
        <v>3181</v>
      </c>
      <c r="I35" s="76">
        <v>3221</v>
      </c>
      <c r="J35" s="76">
        <v>3221</v>
      </c>
      <c r="K35" s="76">
        <v>3197</v>
      </c>
      <c r="L35" s="76">
        <v>3276</v>
      </c>
      <c r="M35" s="77">
        <v>3353</v>
      </c>
      <c r="N35" s="75">
        <f t="shared" si="0"/>
        <v>3141.5</v>
      </c>
    </row>
    <row r="36" spans="1:14" ht="12" customHeight="1">
      <c r="A36" s="74" t="str">
        <f>'Pregnant Women Participating'!A36</f>
        <v>Choctaw Indians, MS</v>
      </c>
      <c r="B36" s="75">
        <v>0</v>
      </c>
      <c r="C36" s="76">
        <v>0</v>
      </c>
      <c r="D36" s="76">
        <v>0</v>
      </c>
      <c r="E36" s="76">
        <v>1</v>
      </c>
      <c r="F36" s="76">
        <v>1</v>
      </c>
      <c r="G36" s="76">
        <v>1</v>
      </c>
      <c r="H36" s="76">
        <v>2</v>
      </c>
      <c r="I36" s="76">
        <v>1</v>
      </c>
      <c r="J36" s="76">
        <v>1</v>
      </c>
      <c r="K36" s="76">
        <v>1</v>
      </c>
      <c r="L36" s="76">
        <v>0</v>
      </c>
      <c r="M36" s="77">
        <v>1</v>
      </c>
      <c r="N36" s="75">
        <f t="shared" si="0"/>
        <v>0.75</v>
      </c>
    </row>
    <row r="37" spans="1:14" ht="12" customHeight="1">
      <c r="A37" s="74" t="str">
        <f>'Pregnant Women Participating'!A37</f>
        <v>Eastern Cherokee, NC</v>
      </c>
      <c r="B37" s="75">
        <v>22</v>
      </c>
      <c r="C37" s="76">
        <v>22</v>
      </c>
      <c r="D37" s="76">
        <v>20</v>
      </c>
      <c r="E37" s="76">
        <v>26</v>
      </c>
      <c r="F37" s="76">
        <v>24</v>
      </c>
      <c r="G37" s="76">
        <v>23</v>
      </c>
      <c r="H37" s="76">
        <v>23</v>
      </c>
      <c r="I37" s="76">
        <v>20</v>
      </c>
      <c r="J37" s="76">
        <v>16</v>
      </c>
      <c r="K37" s="76">
        <v>22</v>
      </c>
      <c r="L37" s="76">
        <v>20</v>
      </c>
      <c r="M37" s="77">
        <v>22</v>
      </c>
      <c r="N37" s="75">
        <f t="shared" si="0"/>
        <v>21.666666666666668</v>
      </c>
    </row>
    <row r="38" spans="1:14" s="84" customFormat="1" ht="24.75" customHeight="1">
      <c r="A38" s="79" t="str">
        <f>'Pregnant Women Participating'!A38</f>
        <v>Southeast Region</v>
      </c>
      <c r="B38" s="80">
        <v>31788</v>
      </c>
      <c r="C38" s="81">
        <v>31870</v>
      </c>
      <c r="D38" s="81">
        <v>31695</v>
      </c>
      <c r="E38" s="81">
        <v>31860</v>
      </c>
      <c r="F38" s="81">
        <v>31914</v>
      </c>
      <c r="G38" s="81">
        <v>32395</v>
      </c>
      <c r="H38" s="81">
        <v>32741</v>
      </c>
      <c r="I38" s="81">
        <v>33092</v>
      </c>
      <c r="J38" s="81">
        <v>33662</v>
      </c>
      <c r="K38" s="81">
        <v>33211</v>
      </c>
      <c r="L38" s="81">
        <v>34545</v>
      </c>
      <c r="M38" s="82">
        <v>35221</v>
      </c>
      <c r="N38" s="80">
        <f aca="true" t="shared" si="1" ref="N38:N69">IF(SUM(B38:M38)&gt;0,AVERAGE(B38:M38),"0")</f>
        <v>32832.833333333336</v>
      </c>
    </row>
    <row r="39" spans="1:14" ht="12" customHeight="1">
      <c r="A39" s="74" t="str">
        <f>'Pregnant Women Participating'!A39</f>
        <v>Illinois</v>
      </c>
      <c r="B39" s="75">
        <v>4853</v>
      </c>
      <c r="C39" s="76">
        <v>4873</v>
      </c>
      <c r="D39" s="76">
        <v>4711</v>
      </c>
      <c r="E39" s="76">
        <v>4783</v>
      </c>
      <c r="F39" s="76">
        <v>4742</v>
      </c>
      <c r="G39" s="76">
        <v>4716</v>
      </c>
      <c r="H39" s="76">
        <v>4651</v>
      </c>
      <c r="I39" s="76">
        <v>4634</v>
      </c>
      <c r="J39" s="76">
        <v>4740</v>
      </c>
      <c r="K39" s="76">
        <v>4764</v>
      </c>
      <c r="L39" s="76">
        <v>4838</v>
      </c>
      <c r="M39" s="77">
        <v>4812</v>
      </c>
      <c r="N39" s="75">
        <f t="shared" si="1"/>
        <v>4759.75</v>
      </c>
    </row>
    <row r="40" spans="1:14" ht="12" customHeight="1">
      <c r="A40" s="74" t="str">
        <f>'Pregnant Women Participating'!A40</f>
        <v>Indiana</v>
      </c>
      <c r="B40" s="75">
        <v>3169</v>
      </c>
      <c r="C40" s="76">
        <v>3228</v>
      </c>
      <c r="D40" s="76">
        <v>3182</v>
      </c>
      <c r="E40" s="76">
        <v>3245</v>
      </c>
      <c r="F40" s="76">
        <v>3229</v>
      </c>
      <c r="G40" s="76">
        <v>3327</v>
      </c>
      <c r="H40" s="76">
        <v>3264</v>
      </c>
      <c r="I40" s="76">
        <v>3227</v>
      </c>
      <c r="J40" s="76">
        <v>3308</v>
      </c>
      <c r="K40" s="76">
        <v>3356</v>
      </c>
      <c r="L40" s="76">
        <v>3435</v>
      </c>
      <c r="M40" s="77">
        <v>3419</v>
      </c>
      <c r="N40" s="75">
        <f t="shared" si="1"/>
        <v>3282.4166666666665</v>
      </c>
    </row>
    <row r="41" spans="1:14" ht="12" customHeight="1">
      <c r="A41" s="74" t="str">
        <f>'Pregnant Women Participating'!A41</f>
        <v>Michigan</v>
      </c>
      <c r="B41" s="75">
        <v>5989</v>
      </c>
      <c r="C41" s="76">
        <v>5960</v>
      </c>
      <c r="D41" s="76">
        <v>6068</v>
      </c>
      <c r="E41" s="76">
        <v>5155</v>
      </c>
      <c r="F41" s="76">
        <v>5050</v>
      </c>
      <c r="G41" s="76">
        <v>5209</v>
      </c>
      <c r="H41" s="76">
        <v>5360</v>
      </c>
      <c r="I41" s="76">
        <v>5444</v>
      </c>
      <c r="J41" s="76">
        <v>5375</v>
      </c>
      <c r="K41" s="76">
        <v>5487</v>
      </c>
      <c r="L41" s="76">
        <v>5570</v>
      </c>
      <c r="M41" s="77">
        <v>5715</v>
      </c>
      <c r="N41" s="75">
        <f t="shared" si="1"/>
        <v>5531.833333333333</v>
      </c>
    </row>
    <row r="42" spans="1:14" ht="12" customHeight="1">
      <c r="A42" s="74" t="str">
        <f>'Pregnant Women Participating'!A42</f>
        <v>Minnesota</v>
      </c>
      <c r="B42" s="75">
        <v>4158</v>
      </c>
      <c r="C42" s="76">
        <v>4101</v>
      </c>
      <c r="D42" s="76">
        <v>4027</v>
      </c>
      <c r="E42" s="76">
        <v>3907</v>
      </c>
      <c r="F42" s="76">
        <v>3870</v>
      </c>
      <c r="G42" s="76">
        <v>3854</v>
      </c>
      <c r="H42" s="76">
        <v>3792</v>
      </c>
      <c r="I42" s="76">
        <v>3773</v>
      </c>
      <c r="J42" s="76">
        <v>3791</v>
      </c>
      <c r="K42" s="76">
        <v>3767</v>
      </c>
      <c r="L42" s="76">
        <v>3861</v>
      </c>
      <c r="M42" s="77">
        <v>3838</v>
      </c>
      <c r="N42" s="75">
        <f t="shared" si="1"/>
        <v>3894.9166666666665</v>
      </c>
    </row>
    <row r="43" spans="1:14" ht="12" customHeight="1">
      <c r="A43" s="74" t="str">
        <f>'Pregnant Women Participating'!A43</f>
        <v>Ohio</v>
      </c>
      <c r="B43" s="75">
        <v>5254</v>
      </c>
      <c r="C43" s="76">
        <v>5297</v>
      </c>
      <c r="D43" s="76">
        <v>5294</v>
      </c>
      <c r="E43" s="76">
        <v>5315</v>
      </c>
      <c r="F43" s="76">
        <v>5260</v>
      </c>
      <c r="G43" s="76">
        <v>5254</v>
      </c>
      <c r="H43" s="76">
        <v>5338</v>
      </c>
      <c r="I43" s="76">
        <v>5350</v>
      </c>
      <c r="J43" s="76">
        <v>5416</v>
      </c>
      <c r="K43" s="76">
        <v>5406</v>
      </c>
      <c r="L43" s="76">
        <v>5458</v>
      </c>
      <c r="M43" s="77">
        <v>5425</v>
      </c>
      <c r="N43" s="75">
        <f t="shared" si="1"/>
        <v>5338.916666666667</v>
      </c>
    </row>
    <row r="44" spans="1:14" ht="12" customHeight="1">
      <c r="A44" s="74" t="str">
        <f>'Pregnant Women Participating'!A44</f>
        <v>Wisconsin</v>
      </c>
      <c r="B44" s="75">
        <v>3603</v>
      </c>
      <c r="C44" s="76">
        <v>3687</v>
      </c>
      <c r="D44" s="76">
        <v>3640</v>
      </c>
      <c r="E44" s="76">
        <v>3627</v>
      </c>
      <c r="F44" s="76">
        <v>3600</v>
      </c>
      <c r="G44" s="76">
        <v>3698</v>
      </c>
      <c r="H44" s="76">
        <v>3629</v>
      </c>
      <c r="I44" s="76">
        <v>3641</v>
      </c>
      <c r="J44" s="76">
        <v>3661</v>
      </c>
      <c r="K44" s="76">
        <v>3646</v>
      </c>
      <c r="L44" s="76">
        <v>3813</v>
      </c>
      <c r="M44" s="77">
        <v>3814</v>
      </c>
      <c r="N44" s="75">
        <f t="shared" si="1"/>
        <v>3671.5833333333335</v>
      </c>
    </row>
    <row r="45" spans="1:14" s="84" customFormat="1" ht="24.75" customHeight="1">
      <c r="A45" s="79" t="str">
        <f>'Pregnant Women Participating'!A45</f>
        <v>Midwest Region</v>
      </c>
      <c r="B45" s="80">
        <v>27026</v>
      </c>
      <c r="C45" s="81">
        <v>27146</v>
      </c>
      <c r="D45" s="81">
        <v>26922</v>
      </c>
      <c r="E45" s="81">
        <v>26032</v>
      </c>
      <c r="F45" s="81">
        <v>25751</v>
      </c>
      <c r="G45" s="81">
        <v>26058</v>
      </c>
      <c r="H45" s="81">
        <v>26034</v>
      </c>
      <c r="I45" s="81">
        <v>26069</v>
      </c>
      <c r="J45" s="81">
        <v>26291</v>
      </c>
      <c r="K45" s="81">
        <v>26426</v>
      </c>
      <c r="L45" s="81">
        <v>26975</v>
      </c>
      <c r="M45" s="82">
        <v>27023</v>
      </c>
      <c r="N45" s="80">
        <f t="shared" si="1"/>
        <v>26479.416666666668</v>
      </c>
    </row>
    <row r="46" spans="1:14" ht="12" customHeight="1">
      <c r="A46" s="74" t="str">
        <f>'Pregnant Women Participating'!A46</f>
        <v>Arkansas</v>
      </c>
      <c r="B46" s="75">
        <v>1597</v>
      </c>
      <c r="C46" s="76">
        <v>1568</v>
      </c>
      <c r="D46" s="76">
        <v>1547</v>
      </c>
      <c r="E46" s="76">
        <v>1524</v>
      </c>
      <c r="F46" s="76">
        <v>1436</v>
      </c>
      <c r="G46" s="76">
        <v>1537</v>
      </c>
      <c r="H46" s="76">
        <v>1536</v>
      </c>
      <c r="I46" s="76">
        <v>1534</v>
      </c>
      <c r="J46" s="76">
        <v>1596</v>
      </c>
      <c r="K46" s="76">
        <v>1569</v>
      </c>
      <c r="L46" s="76">
        <v>1630</v>
      </c>
      <c r="M46" s="77">
        <v>1657</v>
      </c>
      <c r="N46" s="75">
        <f t="shared" si="1"/>
        <v>1560.9166666666667</v>
      </c>
    </row>
    <row r="47" spans="1:14" ht="12" customHeight="1">
      <c r="A47" s="74" t="str">
        <f>'Pregnant Women Participating'!A47</f>
        <v>Louisiana</v>
      </c>
      <c r="B47" s="75">
        <v>1376</v>
      </c>
      <c r="C47" s="76">
        <v>1383</v>
      </c>
      <c r="D47" s="76">
        <v>1383</v>
      </c>
      <c r="E47" s="76">
        <v>1357</v>
      </c>
      <c r="F47" s="76">
        <v>1340</v>
      </c>
      <c r="G47" s="76">
        <v>1344</v>
      </c>
      <c r="H47" s="76">
        <v>1329</v>
      </c>
      <c r="I47" s="76">
        <v>1324</v>
      </c>
      <c r="J47" s="76">
        <v>1357</v>
      </c>
      <c r="K47" s="76">
        <v>1349</v>
      </c>
      <c r="L47" s="76">
        <v>1384</v>
      </c>
      <c r="M47" s="77">
        <v>1461</v>
      </c>
      <c r="N47" s="75">
        <f t="shared" si="1"/>
        <v>1365.5833333333333</v>
      </c>
    </row>
    <row r="48" spans="1:14" ht="12" customHeight="1">
      <c r="A48" s="74" t="str">
        <f>'Pregnant Women Participating'!A48</f>
        <v>New Mexico</v>
      </c>
      <c r="B48" s="75">
        <v>2013</v>
      </c>
      <c r="C48" s="76">
        <v>1948</v>
      </c>
      <c r="D48" s="76">
        <v>1928</v>
      </c>
      <c r="E48" s="76">
        <v>1988</v>
      </c>
      <c r="F48" s="76">
        <v>1968</v>
      </c>
      <c r="G48" s="76">
        <v>2052</v>
      </c>
      <c r="H48" s="76">
        <v>2016</v>
      </c>
      <c r="I48" s="76">
        <v>2077</v>
      </c>
      <c r="J48" s="76">
        <v>2121</v>
      </c>
      <c r="K48" s="76">
        <v>2122</v>
      </c>
      <c r="L48" s="76">
        <v>2222</v>
      </c>
      <c r="M48" s="77">
        <v>2181</v>
      </c>
      <c r="N48" s="75">
        <f t="shared" si="1"/>
        <v>2053</v>
      </c>
    </row>
    <row r="49" spans="1:14" ht="12" customHeight="1">
      <c r="A49" s="74" t="str">
        <f>'Pregnant Women Participating'!A49</f>
        <v>Oklahoma</v>
      </c>
      <c r="B49" s="75">
        <v>2908</v>
      </c>
      <c r="C49" s="76">
        <v>2968</v>
      </c>
      <c r="D49" s="76">
        <v>2941</v>
      </c>
      <c r="E49" s="76">
        <v>2933</v>
      </c>
      <c r="F49" s="76">
        <v>2824</v>
      </c>
      <c r="G49" s="76">
        <v>2861</v>
      </c>
      <c r="H49" s="76">
        <v>2531</v>
      </c>
      <c r="I49" s="76">
        <v>2549</v>
      </c>
      <c r="J49" s="76">
        <v>2578</v>
      </c>
      <c r="K49" s="76">
        <v>2600</v>
      </c>
      <c r="L49" s="76">
        <v>2737</v>
      </c>
      <c r="M49" s="77">
        <v>2749</v>
      </c>
      <c r="N49" s="75">
        <f t="shared" si="1"/>
        <v>2764.9166666666665</v>
      </c>
    </row>
    <row r="50" spans="1:14" ht="12" customHeight="1">
      <c r="A50" s="74" t="str">
        <f>'Pregnant Women Participating'!A50</f>
        <v>Texas</v>
      </c>
      <c r="B50" s="75">
        <v>19282</v>
      </c>
      <c r="C50" s="76">
        <v>19148</v>
      </c>
      <c r="D50" s="76">
        <v>18782</v>
      </c>
      <c r="E50" s="76">
        <v>18541</v>
      </c>
      <c r="F50" s="76">
        <v>18333</v>
      </c>
      <c r="G50" s="76">
        <v>18559</v>
      </c>
      <c r="H50" s="76">
        <v>18612</v>
      </c>
      <c r="I50" s="76">
        <v>18594</v>
      </c>
      <c r="J50" s="76">
        <v>18704</v>
      </c>
      <c r="K50" s="76">
        <v>18629</v>
      </c>
      <c r="L50" s="76">
        <v>18801</v>
      </c>
      <c r="M50" s="77">
        <v>18912</v>
      </c>
      <c r="N50" s="75">
        <f t="shared" si="1"/>
        <v>18741.416666666668</v>
      </c>
    </row>
    <row r="51" spans="1:14" ht="12" customHeight="1">
      <c r="A51" s="74" t="str">
        <f>'Pregnant Women Participating'!A51</f>
        <v>Acoma, Canoncito &amp; Laguna, NM</v>
      </c>
      <c r="B51" s="75">
        <v>47</v>
      </c>
      <c r="C51" s="76">
        <v>40</v>
      </c>
      <c r="D51" s="76">
        <v>43</v>
      </c>
      <c r="E51" s="76">
        <v>41</v>
      </c>
      <c r="F51" s="76">
        <v>48</v>
      </c>
      <c r="G51" s="76">
        <v>53</v>
      </c>
      <c r="H51" s="76">
        <v>60</v>
      </c>
      <c r="I51" s="76">
        <v>56</v>
      </c>
      <c r="J51" s="76">
        <v>47</v>
      </c>
      <c r="K51" s="76">
        <v>45</v>
      </c>
      <c r="L51" s="76">
        <v>41</v>
      </c>
      <c r="M51" s="77">
        <v>42</v>
      </c>
      <c r="N51" s="75">
        <f t="shared" si="1"/>
        <v>46.916666666666664</v>
      </c>
    </row>
    <row r="52" spans="1:14" ht="12" customHeight="1">
      <c r="A52" s="74" t="str">
        <f>'Pregnant Women Participating'!A52</f>
        <v>Eight Northern Pueblos, NM</v>
      </c>
      <c r="B52" s="75">
        <v>3</v>
      </c>
      <c r="C52" s="76">
        <v>6</v>
      </c>
      <c r="D52" s="76">
        <v>5</v>
      </c>
      <c r="E52" s="76">
        <v>5</v>
      </c>
      <c r="F52" s="76">
        <v>6</v>
      </c>
      <c r="G52" s="76">
        <v>5</v>
      </c>
      <c r="H52" s="76">
        <v>4</v>
      </c>
      <c r="I52" s="76">
        <v>6</v>
      </c>
      <c r="J52" s="76">
        <v>5</v>
      </c>
      <c r="K52" s="76">
        <v>5</v>
      </c>
      <c r="L52" s="76">
        <v>6</v>
      </c>
      <c r="M52" s="77">
        <v>6</v>
      </c>
      <c r="N52" s="75">
        <f t="shared" si="1"/>
        <v>5.166666666666667</v>
      </c>
    </row>
    <row r="53" spans="1:14" ht="12" customHeight="1">
      <c r="A53" s="74" t="str">
        <f>'Pregnant Women Participating'!A53</f>
        <v>Five Sandoval Pueblos, NM</v>
      </c>
      <c r="B53" s="75">
        <v>27</v>
      </c>
      <c r="C53" s="76">
        <v>28</v>
      </c>
      <c r="D53" s="76">
        <v>21</v>
      </c>
      <c r="E53" s="76">
        <v>24</v>
      </c>
      <c r="F53" s="76">
        <v>24</v>
      </c>
      <c r="G53" s="76">
        <v>23</v>
      </c>
      <c r="H53" s="76">
        <v>22</v>
      </c>
      <c r="I53" s="76">
        <v>19</v>
      </c>
      <c r="J53" s="76">
        <v>17</v>
      </c>
      <c r="K53" s="76">
        <v>21</v>
      </c>
      <c r="L53" s="76">
        <v>22</v>
      </c>
      <c r="M53" s="77">
        <v>23</v>
      </c>
      <c r="N53" s="75">
        <f t="shared" si="1"/>
        <v>22.583333333333332</v>
      </c>
    </row>
    <row r="54" spans="1:14" ht="12" customHeight="1">
      <c r="A54" s="74" t="str">
        <f>'Pregnant Women Participating'!A54</f>
        <v>Isleta Pueblo, NM</v>
      </c>
      <c r="B54" s="75">
        <v>42</v>
      </c>
      <c r="C54" s="76">
        <v>44</v>
      </c>
      <c r="D54" s="76">
        <v>41</v>
      </c>
      <c r="E54" s="76">
        <v>46</v>
      </c>
      <c r="F54" s="76">
        <v>44</v>
      </c>
      <c r="G54" s="76">
        <v>45</v>
      </c>
      <c r="H54" s="76">
        <v>43</v>
      </c>
      <c r="I54" s="76">
        <v>44</v>
      </c>
      <c r="J54" s="76">
        <v>42</v>
      </c>
      <c r="K54" s="76">
        <v>40</v>
      </c>
      <c r="L54" s="76">
        <v>37</v>
      </c>
      <c r="M54" s="77">
        <v>48</v>
      </c>
      <c r="N54" s="75">
        <f t="shared" si="1"/>
        <v>43</v>
      </c>
    </row>
    <row r="55" spans="1:14" ht="12" customHeight="1">
      <c r="A55" s="74" t="str">
        <f>'Pregnant Women Participating'!A55</f>
        <v>San Felipe Pueblo, NM</v>
      </c>
      <c r="B55" s="75">
        <v>15</v>
      </c>
      <c r="C55" s="76">
        <v>10</v>
      </c>
      <c r="D55" s="76">
        <v>12</v>
      </c>
      <c r="E55" s="76">
        <v>8</v>
      </c>
      <c r="F55" s="76">
        <v>13</v>
      </c>
      <c r="G55" s="76">
        <v>13</v>
      </c>
      <c r="H55" s="76">
        <v>16</v>
      </c>
      <c r="I55" s="76">
        <v>15</v>
      </c>
      <c r="J55" s="76">
        <v>15</v>
      </c>
      <c r="K55" s="76">
        <v>13</v>
      </c>
      <c r="L55" s="76">
        <v>15</v>
      </c>
      <c r="M55" s="77">
        <v>15</v>
      </c>
      <c r="N55" s="75">
        <f t="shared" si="1"/>
        <v>13.333333333333334</v>
      </c>
    </row>
    <row r="56" spans="1:14" ht="12" customHeight="1">
      <c r="A56" s="74" t="str">
        <f>'Pregnant Women Participating'!A56</f>
        <v>Santo Domingo Tribe, NM</v>
      </c>
      <c r="B56" s="75">
        <v>13</v>
      </c>
      <c r="C56" s="76">
        <v>11</v>
      </c>
      <c r="D56" s="76">
        <v>15</v>
      </c>
      <c r="E56" s="76">
        <v>15</v>
      </c>
      <c r="F56" s="76">
        <v>14</v>
      </c>
      <c r="G56" s="76">
        <v>16</v>
      </c>
      <c r="H56" s="76">
        <v>14</v>
      </c>
      <c r="I56" s="76">
        <v>15</v>
      </c>
      <c r="J56" s="76">
        <v>9</v>
      </c>
      <c r="K56" s="76">
        <v>11</v>
      </c>
      <c r="L56" s="76">
        <v>9</v>
      </c>
      <c r="M56" s="77">
        <v>9</v>
      </c>
      <c r="N56" s="75">
        <f t="shared" si="1"/>
        <v>12.583333333333334</v>
      </c>
    </row>
    <row r="57" spans="1:14" ht="12" customHeight="1">
      <c r="A57" s="74" t="str">
        <f>'Pregnant Women Participating'!A57</f>
        <v>Zuni Pueblo, NM</v>
      </c>
      <c r="B57" s="75">
        <v>63</v>
      </c>
      <c r="C57" s="76">
        <v>52</v>
      </c>
      <c r="D57" s="76">
        <v>62</v>
      </c>
      <c r="E57" s="76">
        <v>64</v>
      </c>
      <c r="F57" s="76">
        <v>56</v>
      </c>
      <c r="G57" s="76">
        <v>62</v>
      </c>
      <c r="H57" s="76">
        <v>70</v>
      </c>
      <c r="I57" s="76">
        <v>64</v>
      </c>
      <c r="J57" s="76">
        <v>74</v>
      </c>
      <c r="K57" s="76">
        <v>55</v>
      </c>
      <c r="L57" s="76">
        <v>73</v>
      </c>
      <c r="M57" s="77">
        <v>61</v>
      </c>
      <c r="N57" s="75">
        <f t="shared" si="1"/>
        <v>63</v>
      </c>
    </row>
    <row r="58" spans="1:14" ht="12" customHeight="1">
      <c r="A58" s="74" t="str">
        <f>'Pregnant Women Participating'!A58</f>
        <v>Cherokee Nation, OK</v>
      </c>
      <c r="B58" s="75">
        <v>95</v>
      </c>
      <c r="C58" s="76">
        <v>94</v>
      </c>
      <c r="D58" s="76">
        <v>92</v>
      </c>
      <c r="E58" s="76">
        <v>88</v>
      </c>
      <c r="F58" s="76">
        <v>88</v>
      </c>
      <c r="G58" s="76">
        <v>87</v>
      </c>
      <c r="H58" s="76">
        <v>96</v>
      </c>
      <c r="I58" s="76">
        <v>118</v>
      </c>
      <c r="J58" s="76">
        <v>125</v>
      </c>
      <c r="K58" s="76">
        <v>128</v>
      </c>
      <c r="L58" s="76">
        <v>143</v>
      </c>
      <c r="M58" s="77">
        <v>141</v>
      </c>
      <c r="N58" s="75">
        <f t="shared" si="1"/>
        <v>107.91666666666667</v>
      </c>
    </row>
    <row r="59" spans="1:14" ht="12" customHeight="1">
      <c r="A59" s="74" t="str">
        <f>'Pregnant Women Participating'!A59</f>
        <v>Chickasaw Nation, OK</v>
      </c>
      <c r="B59" s="75">
        <v>122</v>
      </c>
      <c r="C59" s="76">
        <v>129</v>
      </c>
      <c r="D59" s="76">
        <v>124</v>
      </c>
      <c r="E59" s="76">
        <v>133</v>
      </c>
      <c r="F59" s="76">
        <v>114</v>
      </c>
      <c r="G59" s="76">
        <v>121</v>
      </c>
      <c r="H59" s="76">
        <v>130</v>
      </c>
      <c r="I59" s="76">
        <v>122</v>
      </c>
      <c r="J59" s="76">
        <v>127</v>
      </c>
      <c r="K59" s="76">
        <v>142</v>
      </c>
      <c r="L59" s="76">
        <v>145</v>
      </c>
      <c r="M59" s="77">
        <v>133</v>
      </c>
      <c r="N59" s="75">
        <f t="shared" si="1"/>
        <v>128.5</v>
      </c>
    </row>
    <row r="60" spans="1:14" ht="12" customHeight="1">
      <c r="A60" s="74" t="str">
        <f>'Pregnant Women Participating'!A60</f>
        <v>Choctaw Nation, OK</v>
      </c>
      <c r="B60" s="75">
        <v>105</v>
      </c>
      <c r="C60" s="76">
        <v>111</v>
      </c>
      <c r="D60" s="76">
        <v>104</v>
      </c>
      <c r="E60" s="76">
        <v>103</v>
      </c>
      <c r="F60" s="76">
        <v>91</v>
      </c>
      <c r="G60" s="76">
        <v>98</v>
      </c>
      <c r="H60" s="76">
        <v>91</v>
      </c>
      <c r="I60" s="76">
        <v>78</v>
      </c>
      <c r="J60" s="76">
        <v>74</v>
      </c>
      <c r="K60" s="76">
        <v>71</v>
      </c>
      <c r="L60" s="76">
        <v>78</v>
      </c>
      <c r="M60" s="77">
        <v>83</v>
      </c>
      <c r="N60" s="75">
        <f t="shared" si="1"/>
        <v>90.58333333333333</v>
      </c>
    </row>
    <row r="61" spans="1:14" ht="12" customHeight="1">
      <c r="A61" s="74" t="str">
        <f>'Pregnant Women Participating'!A61</f>
        <v>Citizen Potawatomi Nation, OK</v>
      </c>
      <c r="B61" s="75">
        <v>28</v>
      </c>
      <c r="C61" s="76">
        <v>26</v>
      </c>
      <c r="D61" s="76">
        <v>21</v>
      </c>
      <c r="E61" s="76">
        <v>28</v>
      </c>
      <c r="F61" s="76">
        <v>23</v>
      </c>
      <c r="G61" s="76">
        <v>26</v>
      </c>
      <c r="H61" s="76">
        <v>24</v>
      </c>
      <c r="I61" s="76">
        <v>25</v>
      </c>
      <c r="J61" s="76">
        <v>25</v>
      </c>
      <c r="K61" s="76">
        <v>26</v>
      </c>
      <c r="L61" s="76">
        <v>36</v>
      </c>
      <c r="M61" s="77">
        <v>39</v>
      </c>
      <c r="N61" s="75">
        <f t="shared" si="1"/>
        <v>27.25</v>
      </c>
    </row>
    <row r="62" spans="1:14" ht="12" customHeight="1">
      <c r="A62" s="74" t="str">
        <f>'Pregnant Women Participating'!A62</f>
        <v>Inter-Tribal Council, OK</v>
      </c>
      <c r="B62" s="75">
        <v>14</v>
      </c>
      <c r="C62" s="76">
        <v>14</v>
      </c>
      <c r="D62" s="76">
        <v>17</v>
      </c>
      <c r="E62" s="76">
        <v>14</v>
      </c>
      <c r="F62" s="76">
        <v>15</v>
      </c>
      <c r="G62" s="76">
        <v>16</v>
      </c>
      <c r="H62" s="76">
        <v>15</v>
      </c>
      <c r="I62" s="76">
        <v>18</v>
      </c>
      <c r="J62" s="76">
        <v>14</v>
      </c>
      <c r="K62" s="76">
        <v>16</v>
      </c>
      <c r="L62" s="76">
        <v>16</v>
      </c>
      <c r="M62" s="77">
        <v>19</v>
      </c>
      <c r="N62" s="75">
        <f t="shared" si="1"/>
        <v>15.666666666666666</v>
      </c>
    </row>
    <row r="63" spans="1:14" ht="12" customHeight="1">
      <c r="A63" s="74" t="str">
        <f>'Pregnant Women Participating'!A63</f>
        <v>Muscogee Creek Nation, OK</v>
      </c>
      <c r="B63" s="75">
        <v>79</v>
      </c>
      <c r="C63" s="76">
        <v>69</v>
      </c>
      <c r="D63" s="76">
        <v>65</v>
      </c>
      <c r="E63" s="76">
        <v>77</v>
      </c>
      <c r="F63" s="76">
        <v>69</v>
      </c>
      <c r="G63" s="76">
        <v>66</v>
      </c>
      <c r="H63" s="76">
        <v>67</v>
      </c>
      <c r="I63" s="76">
        <v>62</v>
      </c>
      <c r="J63" s="76">
        <v>65</v>
      </c>
      <c r="K63" s="76">
        <v>74</v>
      </c>
      <c r="L63" s="76">
        <v>79</v>
      </c>
      <c r="M63" s="77">
        <v>92</v>
      </c>
      <c r="N63" s="75">
        <f t="shared" si="1"/>
        <v>72</v>
      </c>
    </row>
    <row r="64" spans="1:14" ht="12" customHeight="1">
      <c r="A64" s="74" t="str">
        <f>'Pregnant Women Participating'!A64</f>
        <v>Osage Tribal Council, OK</v>
      </c>
      <c r="B64" s="75">
        <v>68</v>
      </c>
      <c r="C64" s="76">
        <v>65</v>
      </c>
      <c r="D64" s="76">
        <v>60</v>
      </c>
      <c r="E64" s="76">
        <v>68</v>
      </c>
      <c r="F64" s="76">
        <v>74</v>
      </c>
      <c r="G64" s="76">
        <v>74</v>
      </c>
      <c r="H64" s="76">
        <v>65</v>
      </c>
      <c r="I64" s="76">
        <v>75</v>
      </c>
      <c r="J64" s="76">
        <v>71</v>
      </c>
      <c r="K64" s="76">
        <v>68</v>
      </c>
      <c r="L64" s="76">
        <v>74</v>
      </c>
      <c r="M64" s="77">
        <v>82</v>
      </c>
      <c r="N64" s="75">
        <f t="shared" si="1"/>
        <v>70.33333333333333</v>
      </c>
    </row>
    <row r="65" spans="1:14" ht="12" customHeight="1">
      <c r="A65" s="74" t="str">
        <f>'Pregnant Women Participating'!A65</f>
        <v>Otoe-Missouria Tribe, OK</v>
      </c>
      <c r="B65" s="75">
        <v>19</v>
      </c>
      <c r="C65" s="76">
        <v>17</v>
      </c>
      <c r="D65" s="76">
        <v>12</v>
      </c>
      <c r="E65" s="76">
        <v>19</v>
      </c>
      <c r="F65" s="76">
        <v>13</v>
      </c>
      <c r="G65" s="76">
        <v>12</v>
      </c>
      <c r="H65" s="76">
        <v>11</v>
      </c>
      <c r="I65" s="76">
        <v>17</v>
      </c>
      <c r="J65" s="76">
        <v>14</v>
      </c>
      <c r="K65" s="76">
        <v>10</v>
      </c>
      <c r="L65" s="76">
        <v>7</v>
      </c>
      <c r="M65" s="77">
        <v>9</v>
      </c>
      <c r="N65" s="75">
        <f t="shared" si="1"/>
        <v>13.333333333333334</v>
      </c>
    </row>
    <row r="66" spans="1:14" ht="12" customHeight="1">
      <c r="A66" s="74" t="str">
        <f>'Pregnant Women Participating'!A66</f>
        <v>Wichita, Caddo &amp; Delaware (WCD), OK</v>
      </c>
      <c r="B66" s="75">
        <v>91</v>
      </c>
      <c r="C66" s="76">
        <v>94</v>
      </c>
      <c r="D66" s="76">
        <v>106</v>
      </c>
      <c r="E66" s="76">
        <v>105</v>
      </c>
      <c r="F66" s="76">
        <v>106</v>
      </c>
      <c r="G66" s="76">
        <v>106</v>
      </c>
      <c r="H66" s="76">
        <v>108</v>
      </c>
      <c r="I66" s="76">
        <v>100</v>
      </c>
      <c r="J66" s="76">
        <v>101</v>
      </c>
      <c r="K66" s="76">
        <v>103</v>
      </c>
      <c r="L66" s="76">
        <v>111</v>
      </c>
      <c r="M66" s="77">
        <v>119</v>
      </c>
      <c r="N66" s="75">
        <f t="shared" si="1"/>
        <v>104.16666666666667</v>
      </c>
    </row>
    <row r="67" spans="1:14" s="84" customFormat="1" ht="24.75" customHeight="1">
      <c r="A67" s="79" t="str">
        <f>'Pregnant Women Participating'!A67</f>
        <v>Southwest Region</v>
      </c>
      <c r="B67" s="80">
        <v>28007</v>
      </c>
      <c r="C67" s="81">
        <v>27825</v>
      </c>
      <c r="D67" s="81">
        <v>27381</v>
      </c>
      <c r="E67" s="81">
        <v>27181</v>
      </c>
      <c r="F67" s="81">
        <v>26699</v>
      </c>
      <c r="G67" s="81">
        <v>27176</v>
      </c>
      <c r="H67" s="81">
        <v>26860</v>
      </c>
      <c r="I67" s="81">
        <v>26912</v>
      </c>
      <c r="J67" s="81">
        <v>27181</v>
      </c>
      <c r="K67" s="81">
        <v>27097</v>
      </c>
      <c r="L67" s="81">
        <v>27666</v>
      </c>
      <c r="M67" s="82">
        <v>27881</v>
      </c>
      <c r="N67" s="80">
        <f t="shared" si="1"/>
        <v>27322.166666666668</v>
      </c>
    </row>
    <row r="68" spans="1:14" ht="12" customHeight="1">
      <c r="A68" s="74" t="str">
        <f>'Pregnant Women Participating'!A68</f>
        <v>Colorado</v>
      </c>
      <c r="B68" s="75">
        <v>4207</v>
      </c>
      <c r="C68" s="76">
        <v>4233</v>
      </c>
      <c r="D68" s="76">
        <v>4205</v>
      </c>
      <c r="E68" s="76">
        <v>4297</v>
      </c>
      <c r="F68" s="76">
        <v>4236</v>
      </c>
      <c r="G68" s="76">
        <v>4232</v>
      </c>
      <c r="H68" s="76">
        <v>4213</v>
      </c>
      <c r="I68" s="76">
        <v>4125</v>
      </c>
      <c r="J68" s="76">
        <v>4151</v>
      </c>
      <c r="K68" s="76">
        <v>4126</v>
      </c>
      <c r="L68" s="76">
        <v>4139</v>
      </c>
      <c r="M68" s="77">
        <v>4148</v>
      </c>
      <c r="N68" s="75">
        <f t="shared" si="1"/>
        <v>4192.666666666667</v>
      </c>
    </row>
    <row r="69" spans="1:14" ht="12" customHeight="1">
      <c r="A69" s="74" t="str">
        <f>'Pregnant Women Participating'!A69</f>
        <v>Iowa</v>
      </c>
      <c r="B69" s="75">
        <v>1735</v>
      </c>
      <c r="C69" s="76">
        <v>1747</v>
      </c>
      <c r="D69" s="76">
        <v>1722</v>
      </c>
      <c r="E69" s="76">
        <v>1742</v>
      </c>
      <c r="F69" s="76">
        <v>1796</v>
      </c>
      <c r="G69" s="76">
        <v>1793</v>
      </c>
      <c r="H69" s="76">
        <v>1734</v>
      </c>
      <c r="I69" s="76">
        <v>1736</v>
      </c>
      <c r="J69" s="76">
        <v>1760</v>
      </c>
      <c r="K69" s="76">
        <v>1706</v>
      </c>
      <c r="L69" s="76">
        <v>1791</v>
      </c>
      <c r="M69" s="77">
        <v>1819</v>
      </c>
      <c r="N69" s="75">
        <f t="shared" si="1"/>
        <v>1756.75</v>
      </c>
    </row>
    <row r="70" spans="1:14" ht="12" customHeight="1">
      <c r="A70" s="74" t="str">
        <f>'Pregnant Women Participating'!A70</f>
        <v>Kansas</v>
      </c>
      <c r="B70" s="75">
        <v>1929</v>
      </c>
      <c r="C70" s="76">
        <v>2000</v>
      </c>
      <c r="D70" s="76">
        <v>1990</v>
      </c>
      <c r="E70" s="76">
        <v>2029</v>
      </c>
      <c r="F70" s="76">
        <v>1956</v>
      </c>
      <c r="G70" s="76">
        <v>2006</v>
      </c>
      <c r="H70" s="76">
        <v>2063</v>
      </c>
      <c r="I70" s="76">
        <v>2035</v>
      </c>
      <c r="J70" s="76">
        <v>2071</v>
      </c>
      <c r="K70" s="76">
        <v>1978</v>
      </c>
      <c r="L70" s="76">
        <v>2035</v>
      </c>
      <c r="M70" s="77">
        <v>2061</v>
      </c>
      <c r="N70" s="75">
        <f aca="true" t="shared" si="2" ref="N70:N101">IF(SUM(B70:M70)&gt;0,AVERAGE(B70:M70),"0")</f>
        <v>2012.75</v>
      </c>
    </row>
    <row r="71" spans="1:14" ht="12" customHeight="1">
      <c r="A71" s="74" t="str">
        <f>'Pregnant Women Participating'!A71</f>
        <v>Missouri</v>
      </c>
      <c r="B71" s="75">
        <v>3036</v>
      </c>
      <c r="C71" s="76">
        <v>3071</v>
      </c>
      <c r="D71" s="76">
        <v>3059</v>
      </c>
      <c r="E71" s="76">
        <v>3154</v>
      </c>
      <c r="F71" s="76">
        <v>3053</v>
      </c>
      <c r="G71" s="76">
        <v>3165</v>
      </c>
      <c r="H71" s="76">
        <v>3728</v>
      </c>
      <c r="I71" s="76">
        <v>3692</v>
      </c>
      <c r="J71" s="76">
        <v>3804</v>
      </c>
      <c r="K71" s="76">
        <v>3947</v>
      </c>
      <c r="L71" s="76">
        <v>4169</v>
      </c>
      <c r="M71" s="77">
        <v>4223</v>
      </c>
      <c r="N71" s="75">
        <f t="shared" si="2"/>
        <v>3508.4166666666665</v>
      </c>
    </row>
    <row r="72" spans="1:14" ht="12" customHeight="1">
      <c r="A72" s="74" t="str">
        <f>'Pregnant Women Participating'!A72</f>
        <v>Montana</v>
      </c>
      <c r="B72" s="75">
        <v>908</v>
      </c>
      <c r="C72" s="76">
        <v>903</v>
      </c>
      <c r="D72" s="76">
        <v>939</v>
      </c>
      <c r="E72" s="76">
        <v>964</v>
      </c>
      <c r="F72" s="76">
        <v>926</v>
      </c>
      <c r="G72" s="76">
        <v>964</v>
      </c>
      <c r="H72" s="76">
        <v>936</v>
      </c>
      <c r="I72" s="76">
        <v>973</v>
      </c>
      <c r="J72" s="76">
        <v>961</v>
      </c>
      <c r="K72" s="76">
        <v>973</v>
      </c>
      <c r="L72" s="76">
        <v>975</v>
      </c>
      <c r="M72" s="77">
        <v>960</v>
      </c>
      <c r="N72" s="75">
        <f t="shared" si="2"/>
        <v>948.5</v>
      </c>
    </row>
    <row r="73" spans="1:14" ht="12" customHeight="1">
      <c r="A73" s="74" t="str">
        <f>'Pregnant Women Participating'!A73</f>
        <v>Nebraska</v>
      </c>
      <c r="B73" s="75">
        <v>1199</v>
      </c>
      <c r="C73" s="76">
        <v>1209</v>
      </c>
      <c r="D73" s="76">
        <v>1190</v>
      </c>
      <c r="E73" s="76">
        <v>1230</v>
      </c>
      <c r="F73" s="76">
        <v>1150</v>
      </c>
      <c r="G73" s="76">
        <v>1187</v>
      </c>
      <c r="H73" s="76">
        <v>1175</v>
      </c>
      <c r="I73" s="76">
        <v>1197</v>
      </c>
      <c r="J73" s="76">
        <v>1200</v>
      </c>
      <c r="K73" s="76">
        <v>1177</v>
      </c>
      <c r="L73" s="76">
        <v>1279</v>
      </c>
      <c r="M73" s="77">
        <v>1295</v>
      </c>
      <c r="N73" s="75">
        <f t="shared" si="2"/>
        <v>1207.3333333333333</v>
      </c>
    </row>
    <row r="74" spans="1:14" ht="12" customHeight="1">
      <c r="A74" s="74" t="str">
        <f>'Pregnant Women Participating'!A74</f>
        <v>North Dakota</v>
      </c>
      <c r="B74" s="75">
        <v>384</v>
      </c>
      <c r="C74" s="76">
        <v>369</v>
      </c>
      <c r="D74" s="76">
        <v>373</v>
      </c>
      <c r="E74" s="76">
        <v>375</v>
      </c>
      <c r="F74" s="76">
        <v>391</v>
      </c>
      <c r="G74" s="76">
        <v>387</v>
      </c>
      <c r="H74" s="76">
        <v>392</v>
      </c>
      <c r="I74" s="76">
        <v>400</v>
      </c>
      <c r="J74" s="76">
        <v>430</v>
      </c>
      <c r="K74" s="76">
        <v>422</v>
      </c>
      <c r="L74" s="76">
        <v>448</v>
      </c>
      <c r="M74" s="77">
        <v>420</v>
      </c>
      <c r="N74" s="75">
        <f t="shared" si="2"/>
        <v>399.25</v>
      </c>
    </row>
    <row r="75" spans="1:14" ht="12" customHeight="1">
      <c r="A75" s="74" t="str">
        <f>'Pregnant Women Participating'!A75</f>
        <v>South Dakota</v>
      </c>
      <c r="B75" s="75">
        <v>697</v>
      </c>
      <c r="C75" s="76">
        <v>674</v>
      </c>
      <c r="D75" s="76">
        <v>662</v>
      </c>
      <c r="E75" s="76">
        <v>673</v>
      </c>
      <c r="F75" s="76">
        <v>660</v>
      </c>
      <c r="G75" s="76">
        <v>681</v>
      </c>
      <c r="H75" s="76">
        <v>670</v>
      </c>
      <c r="I75" s="76">
        <v>668</v>
      </c>
      <c r="J75" s="76">
        <v>661</v>
      </c>
      <c r="K75" s="76">
        <v>667</v>
      </c>
      <c r="L75" s="76">
        <v>678</v>
      </c>
      <c r="M75" s="77">
        <v>678</v>
      </c>
      <c r="N75" s="75">
        <f t="shared" si="2"/>
        <v>672.4166666666666</v>
      </c>
    </row>
    <row r="76" spans="1:14" ht="12" customHeight="1">
      <c r="A76" s="74" t="str">
        <f>'Pregnant Women Participating'!A76</f>
        <v>Utah</v>
      </c>
      <c r="B76" s="75">
        <v>4250</v>
      </c>
      <c r="C76" s="76">
        <v>4313</v>
      </c>
      <c r="D76" s="76">
        <v>4179</v>
      </c>
      <c r="E76" s="76">
        <v>4311</v>
      </c>
      <c r="F76" s="76">
        <v>4284</v>
      </c>
      <c r="G76" s="76">
        <v>4307</v>
      </c>
      <c r="H76" s="76">
        <v>4227</v>
      </c>
      <c r="I76" s="76">
        <v>4210</v>
      </c>
      <c r="J76" s="76">
        <v>4220</v>
      </c>
      <c r="K76" s="76">
        <v>3957</v>
      </c>
      <c r="L76" s="76">
        <v>4132</v>
      </c>
      <c r="M76" s="77">
        <v>4363</v>
      </c>
      <c r="N76" s="75">
        <f t="shared" si="2"/>
        <v>4229.416666666667</v>
      </c>
    </row>
    <row r="77" spans="1:14" ht="12" customHeight="1">
      <c r="A77" s="74" t="str">
        <f>'Pregnant Women Participating'!A77</f>
        <v>Wyoming</v>
      </c>
      <c r="B77" s="75">
        <v>610</v>
      </c>
      <c r="C77" s="76">
        <v>652</v>
      </c>
      <c r="D77" s="76">
        <v>641</v>
      </c>
      <c r="E77" s="76">
        <v>609</v>
      </c>
      <c r="F77" s="76">
        <v>619</v>
      </c>
      <c r="G77" s="76">
        <v>624</v>
      </c>
      <c r="H77" s="76">
        <v>630</v>
      </c>
      <c r="I77" s="76">
        <v>646</v>
      </c>
      <c r="J77" s="76">
        <v>626</v>
      </c>
      <c r="K77" s="76">
        <v>675</v>
      </c>
      <c r="L77" s="76">
        <v>679</v>
      </c>
      <c r="M77" s="77">
        <v>662</v>
      </c>
      <c r="N77" s="75">
        <f t="shared" si="2"/>
        <v>639.4166666666666</v>
      </c>
    </row>
    <row r="78" spans="1:14" ht="12" customHeight="1">
      <c r="A78" s="74" t="str">
        <f>'Pregnant Women Participating'!A78</f>
        <v>Ute Mountain Ute Tribe, CO</v>
      </c>
      <c r="B78" s="75">
        <v>3</v>
      </c>
      <c r="C78" s="76">
        <v>4</v>
      </c>
      <c r="D78" s="76">
        <v>4</v>
      </c>
      <c r="E78" s="76">
        <v>3</v>
      </c>
      <c r="F78" s="76">
        <v>2</v>
      </c>
      <c r="G78" s="76">
        <v>3</v>
      </c>
      <c r="H78" s="76">
        <v>3</v>
      </c>
      <c r="I78" s="76">
        <v>3</v>
      </c>
      <c r="J78" s="76">
        <v>5</v>
      </c>
      <c r="K78" s="76">
        <v>7</v>
      </c>
      <c r="L78" s="76">
        <v>7</v>
      </c>
      <c r="M78" s="77">
        <v>5</v>
      </c>
      <c r="N78" s="75">
        <f t="shared" si="2"/>
        <v>4.083333333333333</v>
      </c>
    </row>
    <row r="79" spans="1:14" ht="12" customHeight="1">
      <c r="A79" s="74" t="str">
        <f>'Pregnant Women Participating'!A79</f>
        <v>Omaha Sioux, NE</v>
      </c>
      <c r="B79" s="75">
        <v>1</v>
      </c>
      <c r="C79" s="76">
        <v>1</v>
      </c>
      <c r="D79" s="76">
        <v>1</v>
      </c>
      <c r="E79" s="76">
        <v>1</v>
      </c>
      <c r="F79" s="76">
        <v>2</v>
      </c>
      <c r="G79" s="76">
        <v>2</v>
      </c>
      <c r="H79" s="76">
        <v>1</v>
      </c>
      <c r="I79" s="76">
        <v>0</v>
      </c>
      <c r="J79" s="76">
        <v>2</v>
      </c>
      <c r="K79" s="76">
        <v>2</v>
      </c>
      <c r="L79" s="76">
        <v>1</v>
      </c>
      <c r="M79" s="77">
        <v>0</v>
      </c>
      <c r="N79" s="75">
        <f t="shared" si="2"/>
        <v>1.1666666666666667</v>
      </c>
    </row>
    <row r="80" spans="1:14" ht="12" customHeight="1">
      <c r="A80" s="74" t="str">
        <f>'Pregnant Women Participating'!A80</f>
        <v>Santee Sioux, NE</v>
      </c>
      <c r="B80" s="75">
        <v>1</v>
      </c>
      <c r="C80" s="76">
        <v>1</v>
      </c>
      <c r="D80" s="76">
        <v>1</v>
      </c>
      <c r="E80" s="76">
        <v>1</v>
      </c>
      <c r="F80" s="76">
        <v>1</v>
      </c>
      <c r="G80" s="76">
        <v>1</v>
      </c>
      <c r="H80" s="76">
        <v>1</v>
      </c>
      <c r="I80" s="76">
        <v>1</v>
      </c>
      <c r="J80" s="76">
        <v>1</v>
      </c>
      <c r="K80" s="76">
        <v>0</v>
      </c>
      <c r="L80" s="76">
        <v>0</v>
      </c>
      <c r="M80" s="77">
        <v>0</v>
      </c>
      <c r="N80" s="75">
        <f t="shared" si="2"/>
        <v>0.75</v>
      </c>
    </row>
    <row r="81" spans="1:14" ht="12" customHeight="1">
      <c r="A81" s="74" t="str">
        <f>'Pregnant Women Participating'!A81</f>
        <v>Winnebago Tribe, NE</v>
      </c>
      <c r="B81" s="75">
        <v>1</v>
      </c>
      <c r="C81" s="76">
        <v>1</v>
      </c>
      <c r="D81" s="76">
        <v>1</v>
      </c>
      <c r="E81" s="76">
        <v>2</v>
      </c>
      <c r="F81" s="76">
        <v>1</v>
      </c>
      <c r="G81" s="76">
        <v>1</v>
      </c>
      <c r="H81" s="76">
        <v>0</v>
      </c>
      <c r="I81" s="76">
        <v>1</v>
      </c>
      <c r="J81" s="76">
        <v>3</v>
      </c>
      <c r="K81" s="76">
        <v>3</v>
      </c>
      <c r="L81" s="76">
        <v>1</v>
      </c>
      <c r="M81" s="77">
        <v>0</v>
      </c>
      <c r="N81" s="75">
        <f t="shared" si="2"/>
        <v>1.25</v>
      </c>
    </row>
    <row r="82" spans="1:14" ht="12" customHeight="1">
      <c r="A82" s="74" t="str">
        <f>'Pregnant Women Participating'!A82</f>
        <v>Standing Rock Sioux Tribe, ND</v>
      </c>
      <c r="B82" s="75">
        <v>9</v>
      </c>
      <c r="C82" s="76">
        <v>7</v>
      </c>
      <c r="D82" s="76">
        <v>6</v>
      </c>
      <c r="E82" s="76">
        <v>6</v>
      </c>
      <c r="F82" s="76">
        <v>7</v>
      </c>
      <c r="G82" s="76">
        <v>6</v>
      </c>
      <c r="H82" s="76">
        <v>7</v>
      </c>
      <c r="I82" s="76">
        <v>9</v>
      </c>
      <c r="J82" s="76">
        <v>9</v>
      </c>
      <c r="K82" s="76">
        <v>10</v>
      </c>
      <c r="L82" s="76">
        <v>10</v>
      </c>
      <c r="M82" s="77">
        <v>11</v>
      </c>
      <c r="N82" s="75">
        <f t="shared" si="2"/>
        <v>8.083333333333334</v>
      </c>
    </row>
    <row r="83" spans="1:14" ht="12" customHeight="1">
      <c r="A83" s="74" t="str">
        <f>'Pregnant Women Participating'!A83</f>
        <v>Three Affiliated Tribes, ND</v>
      </c>
      <c r="B83" s="75">
        <v>3</v>
      </c>
      <c r="C83" s="76">
        <v>2</v>
      </c>
      <c r="D83" s="76">
        <v>2</v>
      </c>
      <c r="E83" s="76">
        <v>2</v>
      </c>
      <c r="F83" s="76">
        <v>2</v>
      </c>
      <c r="G83" s="76">
        <v>4</v>
      </c>
      <c r="H83" s="76">
        <v>4</v>
      </c>
      <c r="I83" s="76">
        <v>3</v>
      </c>
      <c r="J83" s="76">
        <v>6</v>
      </c>
      <c r="K83" s="76">
        <v>2</v>
      </c>
      <c r="L83" s="76">
        <v>5</v>
      </c>
      <c r="M83" s="77">
        <v>3</v>
      </c>
      <c r="N83" s="75">
        <f t="shared" si="2"/>
        <v>3.1666666666666665</v>
      </c>
    </row>
    <row r="84" spans="1:14" ht="12" customHeight="1">
      <c r="A84" s="74" t="str">
        <f>'Pregnant Women Participating'!A84</f>
        <v>Cheyenne River Sioux, SD</v>
      </c>
      <c r="B84" s="75">
        <v>12</v>
      </c>
      <c r="C84" s="76">
        <v>9</v>
      </c>
      <c r="D84" s="76">
        <v>3</v>
      </c>
      <c r="E84" s="76">
        <v>4</v>
      </c>
      <c r="F84" s="76">
        <v>4</v>
      </c>
      <c r="G84" s="76">
        <v>10</v>
      </c>
      <c r="H84" s="76">
        <v>9</v>
      </c>
      <c r="I84" s="76">
        <v>11</v>
      </c>
      <c r="J84" s="76">
        <v>11</v>
      </c>
      <c r="K84" s="76">
        <v>10</v>
      </c>
      <c r="L84" s="76">
        <v>16</v>
      </c>
      <c r="M84" s="77">
        <v>15</v>
      </c>
      <c r="N84" s="75">
        <f t="shared" si="2"/>
        <v>9.5</v>
      </c>
    </row>
    <row r="85" spans="1:14" ht="12" customHeight="1">
      <c r="A85" s="74" t="str">
        <f>'Pregnant Women Participating'!A85</f>
        <v>Rosebud Sioux, SD</v>
      </c>
      <c r="B85" s="75">
        <v>30</v>
      </c>
      <c r="C85" s="76">
        <v>37</v>
      </c>
      <c r="D85" s="76">
        <v>31</v>
      </c>
      <c r="E85" s="76">
        <v>30</v>
      </c>
      <c r="F85" s="76">
        <v>27</v>
      </c>
      <c r="G85" s="76">
        <v>29</v>
      </c>
      <c r="H85" s="76">
        <v>31</v>
      </c>
      <c r="I85" s="76">
        <v>32</v>
      </c>
      <c r="J85" s="76">
        <v>30</v>
      </c>
      <c r="K85" s="76">
        <v>41</v>
      </c>
      <c r="L85" s="76">
        <v>44</v>
      </c>
      <c r="M85" s="77">
        <v>46</v>
      </c>
      <c r="N85" s="75">
        <f t="shared" si="2"/>
        <v>34</v>
      </c>
    </row>
    <row r="86" spans="1:14" ht="12" customHeight="1">
      <c r="A86" s="74" t="str">
        <f>'Pregnant Women Participating'!A86</f>
        <v>Northern Arapahoe, WY</v>
      </c>
      <c r="B86" s="75">
        <v>9</v>
      </c>
      <c r="C86" s="76">
        <v>10</v>
      </c>
      <c r="D86" s="76">
        <v>9</v>
      </c>
      <c r="E86" s="76">
        <v>6</v>
      </c>
      <c r="F86" s="76">
        <v>8</v>
      </c>
      <c r="G86" s="76">
        <v>8</v>
      </c>
      <c r="H86" s="76">
        <v>9</v>
      </c>
      <c r="I86" s="76">
        <v>7</v>
      </c>
      <c r="J86" s="76">
        <v>11</v>
      </c>
      <c r="K86" s="76">
        <v>11</v>
      </c>
      <c r="L86" s="76">
        <v>12</v>
      </c>
      <c r="M86" s="77">
        <v>12</v>
      </c>
      <c r="N86" s="75">
        <f t="shared" si="2"/>
        <v>9.333333333333334</v>
      </c>
    </row>
    <row r="87" spans="1:14" ht="12" customHeight="1">
      <c r="A87" s="74" t="str">
        <f>'Pregnant Women Participating'!A87</f>
        <v>Shoshone Tribe, WY</v>
      </c>
      <c r="B87" s="75">
        <v>5</v>
      </c>
      <c r="C87" s="76">
        <v>7</v>
      </c>
      <c r="D87" s="76">
        <v>8</v>
      </c>
      <c r="E87" s="76">
        <v>7</v>
      </c>
      <c r="F87" s="76">
        <v>8</v>
      </c>
      <c r="G87" s="76">
        <v>7</v>
      </c>
      <c r="H87" s="76">
        <v>5</v>
      </c>
      <c r="I87" s="76">
        <v>7</v>
      </c>
      <c r="J87" s="76">
        <v>7</v>
      </c>
      <c r="K87" s="76">
        <v>5</v>
      </c>
      <c r="L87" s="76">
        <v>5</v>
      </c>
      <c r="M87" s="77">
        <v>5</v>
      </c>
      <c r="N87" s="75">
        <f t="shared" si="2"/>
        <v>6.333333333333333</v>
      </c>
    </row>
    <row r="88" spans="1:14" s="84" customFormat="1" ht="24.75" customHeight="1">
      <c r="A88" s="79" t="str">
        <f>'Pregnant Women Participating'!A88</f>
        <v>Mountain Plains</v>
      </c>
      <c r="B88" s="80">
        <v>19029</v>
      </c>
      <c r="C88" s="81">
        <v>19250</v>
      </c>
      <c r="D88" s="81">
        <v>19026</v>
      </c>
      <c r="E88" s="81">
        <v>19446</v>
      </c>
      <c r="F88" s="81">
        <v>19133</v>
      </c>
      <c r="G88" s="81">
        <v>19417</v>
      </c>
      <c r="H88" s="81">
        <v>19838</v>
      </c>
      <c r="I88" s="81">
        <v>19756</v>
      </c>
      <c r="J88" s="81">
        <v>19969</v>
      </c>
      <c r="K88" s="81">
        <v>19719</v>
      </c>
      <c r="L88" s="81">
        <v>20426</v>
      </c>
      <c r="M88" s="82">
        <v>20726</v>
      </c>
      <c r="N88" s="80">
        <f t="shared" si="2"/>
        <v>19644.583333333332</v>
      </c>
    </row>
    <row r="89" spans="1:14" ht="12" customHeight="1">
      <c r="A89" s="85" t="str">
        <f>'Pregnant Women Participating'!A89</f>
        <v>Alaska</v>
      </c>
      <c r="B89" s="75">
        <v>1523</v>
      </c>
      <c r="C89" s="76">
        <v>1481</v>
      </c>
      <c r="D89" s="76">
        <v>1470</v>
      </c>
      <c r="E89" s="76">
        <v>1511</v>
      </c>
      <c r="F89" s="76">
        <v>1553</v>
      </c>
      <c r="G89" s="76">
        <v>1566</v>
      </c>
      <c r="H89" s="76">
        <v>1567</v>
      </c>
      <c r="I89" s="76">
        <v>1605</v>
      </c>
      <c r="J89" s="76">
        <v>1600</v>
      </c>
      <c r="K89" s="76">
        <v>1548</v>
      </c>
      <c r="L89" s="76">
        <v>1545</v>
      </c>
      <c r="M89" s="77">
        <v>1498</v>
      </c>
      <c r="N89" s="75">
        <f t="shared" si="2"/>
        <v>1538.9166666666667</v>
      </c>
    </row>
    <row r="90" spans="1:14" ht="12" customHeight="1">
      <c r="A90" s="85" t="str">
        <f>'Pregnant Women Participating'!A90</f>
        <v>American Samoa</v>
      </c>
      <c r="B90" s="75">
        <v>67</v>
      </c>
      <c r="C90" s="76">
        <v>73</v>
      </c>
      <c r="D90" s="76">
        <v>73</v>
      </c>
      <c r="E90" s="76">
        <v>70</v>
      </c>
      <c r="F90" s="76">
        <v>67</v>
      </c>
      <c r="G90" s="76">
        <v>71</v>
      </c>
      <c r="H90" s="76">
        <v>69</v>
      </c>
      <c r="I90" s="76">
        <v>69</v>
      </c>
      <c r="J90" s="76">
        <v>70</v>
      </c>
      <c r="K90" s="76">
        <v>61</v>
      </c>
      <c r="L90" s="76">
        <v>68</v>
      </c>
      <c r="M90" s="77">
        <v>63</v>
      </c>
      <c r="N90" s="75">
        <f t="shared" si="2"/>
        <v>68.41666666666667</v>
      </c>
    </row>
    <row r="91" spans="1:14" ht="12" customHeight="1">
      <c r="A91" s="85" t="str">
        <f>'Pregnant Women Participating'!A91</f>
        <v>Arizona</v>
      </c>
      <c r="B91" s="75">
        <v>4446</v>
      </c>
      <c r="C91" s="76">
        <v>4373</v>
      </c>
      <c r="D91" s="76">
        <v>4332</v>
      </c>
      <c r="E91" s="76">
        <v>4371</v>
      </c>
      <c r="F91" s="76">
        <v>4292</v>
      </c>
      <c r="G91" s="76">
        <v>4503</v>
      </c>
      <c r="H91" s="76">
        <v>4422</v>
      </c>
      <c r="I91" s="76">
        <v>4426</v>
      </c>
      <c r="J91" s="76">
        <v>4523</v>
      </c>
      <c r="K91" s="76">
        <v>4485</v>
      </c>
      <c r="L91" s="76">
        <v>4645</v>
      </c>
      <c r="M91" s="77">
        <v>4541</v>
      </c>
      <c r="N91" s="75">
        <f t="shared" si="2"/>
        <v>4446.583333333333</v>
      </c>
    </row>
    <row r="92" spans="1:14" ht="12" customHeight="1">
      <c r="A92" s="85" t="str">
        <f>'Pregnant Women Participating'!A92</f>
        <v>California</v>
      </c>
      <c r="B92" s="75">
        <v>59551</v>
      </c>
      <c r="C92" s="76">
        <v>59296</v>
      </c>
      <c r="D92" s="76">
        <v>59048</v>
      </c>
      <c r="E92" s="76">
        <v>60130</v>
      </c>
      <c r="F92" s="76">
        <v>59050</v>
      </c>
      <c r="G92" s="76">
        <v>60910</v>
      </c>
      <c r="H92" s="76">
        <v>60610</v>
      </c>
      <c r="I92" s="76">
        <v>60582</v>
      </c>
      <c r="J92" s="76">
        <v>61647</v>
      </c>
      <c r="K92" s="76">
        <v>61618</v>
      </c>
      <c r="L92" s="76">
        <v>63649</v>
      </c>
      <c r="M92" s="77">
        <v>63345</v>
      </c>
      <c r="N92" s="75">
        <f t="shared" si="2"/>
        <v>60786.333333333336</v>
      </c>
    </row>
    <row r="93" spans="1:14" ht="12" customHeight="1">
      <c r="A93" s="85" t="str">
        <f>'Pregnant Women Participating'!A93</f>
        <v>Guam</v>
      </c>
      <c r="B93" s="75">
        <v>194</v>
      </c>
      <c r="C93" s="76">
        <v>202</v>
      </c>
      <c r="D93" s="76">
        <v>201</v>
      </c>
      <c r="E93" s="76">
        <v>194</v>
      </c>
      <c r="F93" s="76">
        <v>186</v>
      </c>
      <c r="G93" s="76">
        <v>199</v>
      </c>
      <c r="H93" s="76">
        <v>200</v>
      </c>
      <c r="I93" s="76">
        <v>217</v>
      </c>
      <c r="J93" s="76">
        <v>224</v>
      </c>
      <c r="K93" s="76">
        <v>211</v>
      </c>
      <c r="L93" s="76">
        <v>219</v>
      </c>
      <c r="M93" s="77">
        <v>231</v>
      </c>
      <c r="N93" s="75">
        <f t="shared" si="2"/>
        <v>206.5</v>
      </c>
    </row>
    <row r="94" spans="1:14" ht="12" customHeight="1">
      <c r="A94" s="85" t="str">
        <f>'Pregnant Women Participating'!A94</f>
        <v>Hawaii</v>
      </c>
      <c r="B94" s="75">
        <v>1759</v>
      </c>
      <c r="C94" s="76">
        <v>1782</v>
      </c>
      <c r="D94" s="76">
        <v>1714</v>
      </c>
      <c r="E94" s="76">
        <v>1724</v>
      </c>
      <c r="F94" s="76">
        <v>1712</v>
      </c>
      <c r="G94" s="76">
        <v>1764</v>
      </c>
      <c r="H94" s="76">
        <v>1751</v>
      </c>
      <c r="I94" s="76">
        <v>1753</v>
      </c>
      <c r="J94" s="76">
        <v>1778</v>
      </c>
      <c r="K94" s="76">
        <v>1765</v>
      </c>
      <c r="L94" s="76">
        <v>1797</v>
      </c>
      <c r="M94" s="77">
        <v>1733</v>
      </c>
      <c r="N94" s="75">
        <f t="shared" si="2"/>
        <v>1752.6666666666667</v>
      </c>
    </row>
    <row r="95" spans="1:14" ht="12" customHeight="1">
      <c r="A95" s="85" t="str">
        <f>'Pregnant Women Participating'!A95</f>
        <v>Idaho</v>
      </c>
      <c r="B95" s="75">
        <v>2595</v>
      </c>
      <c r="C95" s="76">
        <v>2549</v>
      </c>
      <c r="D95" s="76">
        <v>2534</v>
      </c>
      <c r="E95" s="76">
        <v>2545</v>
      </c>
      <c r="F95" s="76">
        <v>2430</v>
      </c>
      <c r="G95" s="76">
        <v>2541</v>
      </c>
      <c r="H95" s="76">
        <v>2428</v>
      </c>
      <c r="I95" s="76">
        <v>2451</v>
      </c>
      <c r="J95" s="76">
        <v>2448</v>
      </c>
      <c r="K95" s="76">
        <v>2428</v>
      </c>
      <c r="L95" s="76">
        <v>2481</v>
      </c>
      <c r="M95" s="77">
        <v>2441</v>
      </c>
      <c r="N95" s="75">
        <f t="shared" si="2"/>
        <v>2489.25</v>
      </c>
    </row>
    <row r="96" spans="1:14" ht="12" customHeight="1">
      <c r="A96" s="85" t="str">
        <f>'Pregnant Women Participating'!A96</f>
        <v>Nevada</v>
      </c>
      <c r="B96" s="75">
        <v>1689</v>
      </c>
      <c r="C96" s="76">
        <v>1664</v>
      </c>
      <c r="D96" s="76">
        <v>1679</v>
      </c>
      <c r="E96" s="76">
        <v>1669</v>
      </c>
      <c r="F96" s="76">
        <v>1702</v>
      </c>
      <c r="G96" s="76">
        <v>1719</v>
      </c>
      <c r="H96" s="76">
        <v>1695</v>
      </c>
      <c r="I96" s="76">
        <v>1721</v>
      </c>
      <c r="J96" s="76">
        <v>2065</v>
      </c>
      <c r="K96" s="76">
        <v>1717</v>
      </c>
      <c r="L96" s="76">
        <v>1775</v>
      </c>
      <c r="M96" s="77">
        <v>1815</v>
      </c>
      <c r="N96" s="75">
        <f t="shared" si="2"/>
        <v>1742.5</v>
      </c>
    </row>
    <row r="97" spans="1:14" ht="12" customHeight="1">
      <c r="A97" s="85" t="str">
        <f>'Pregnant Women Participating'!A97</f>
        <v>Oregon</v>
      </c>
      <c r="B97" s="75">
        <v>6628</v>
      </c>
      <c r="C97" s="76">
        <v>6632</v>
      </c>
      <c r="D97" s="76">
        <v>6617</v>
      </c>
      <c r="E97" s="76">
        <v>6678</v>
      </c>
      <c r="F97" s="76">
        <v>6632</v>
      </c>
      <c r="G97" s="76">
        <v>6793</v>
      </c>
      <c r="H97" s="76">
        <v>6848</v>
      </c>
      <c r="I97" s="76">
        <v>6779</v>
      </c>
      <c r="J97" s="76">
        <v>6913</v>
      </c>
      <c r="K97" s="76">
        <v>6819</v>
      </c>
      <c r="L97" s="76">
        <v>7021</v>
      </c>
      <c r="M97" s="77">
        <v>7068</v>
      </c>
      <c r="N97" s="75">
        <f t="shared" si="2"/>
        <v>6785.666666666667</v>
      </c>
    </row>
    <row r="98" spans="1:14" ht="12" customHeight="1">
      <c r="A98" s="85" t="str">
        <f>'Pregnant Women Participating'!A98</f>
        <v>Washington</v>
      </c>
      <c r="B98" s="75">
        <v>7192</v>
      </c>
      <c r="C98" s="76">
        <v>7250</v>
      </c>
      <c r="D98" s="76">
        <v>7338</v>
      </c>
      <c r="E98" s="76">
        <v>7345</v>
      </c>
      <c r="F98" s="76">
        <v>7301</v>
      </c>
      <c r="G98" s="76">
        <v>7531</v>
      </c>
      <c r="H98" s="76">
        <v>7500</v>
      </c>
      <c r="I98" s="76">
        <v>7419</v>
      </c>
      <c r="J98" s="76">
        <v>7415</v>
      </c>
      <c r="K98" s="76">
        <v>7335</v>
      </c>
      <c r="L98" s="76">
        <v>7569</v>
      </c>
      <c r="M98" s="77">
        <v>7566</v>
      </c>
      <c r="N98" s="75">
        <f t="shared" si="2"/>
        <v>7396.75</v>
      </c>
    </row>
    <row r="99" spans="1:14" ht="12" customHeight="1">
      <c r="A99" s="85" t="str">
        <f>'Pregnant Women Participating'!A99</f>
        <v>Northern Marianas</v>
      </c>
      <c r="B99" s="75">
        <v>99</v>
      </c>
      <c r="C99" s="76">
        <v>105</v>
      </c>
      <c r="D99" s="76">
        <v>102</v>
      </c>
      <c r="E99" s="76">
        <v>104</v>
      </c>
      <c r="F99" s="76">
        <v>98</v>
      </c>
      <c r="G99" s="76">
        <v>101</v>
      </c>
      <c r="H99" s="76">
        <v>94</v>
      </c>
      <c r="I99" s="76">
        <v>86</v>
      </c>
      <c r="J99" s="76">
        <v>76</v>
      </c>
      <c r="K99" s="76">
        <v>85</v>
      </c>
      <c r="L99" s="76">
        <v>81</v>
      </c>
      <c r="M99" s="77">
        <v>92</v>
      </c>
      <c r="N99" s="75">
        <f t="shared" si="2"/>
        <v>93.58333333333333</v>
      </c>
    </row>
    <row r="100" spans="1:14" ht="12" customHeight="1">
      <c r="A100" s="85" t="str">
        <f>'Pregnant Women Participating'!A100</f>
        <v>Inter-Tribal Council, AZ</v>
      </c>
      <c r="B100" s="75">
        <v>287</v>
      </c>
      <c r="C100" s="76">
        <v>262</v>
      </c>
      <c r="D100" s="76">
        <v>278</v>
      </c>
      <c r="E100" s="76">
        <v>297</v>
      </c>
      <c r="F100" s="76">
        <v>276</v>
      </c>
      <c r="G100" s="76">
        <v>283</v>
      </c>
      <c r="H100" s="76">
        <v>275</v>
      </c>
      <c r="I100" s="76">
        <v>269</v>
      </c>
      <c r="J100" s="76">
        <v>270</v>
      </c>
      <c r="K100" s="76">
        <v>271</v>
      </c>
      <c r="L100" s="76">
        <v>282</v>
      </c>
      <c r="M100" s="77">
        <v>304</v>
      </c>
      <c r="N100" s="75">
        <f t="shared" si="2"/>
        <v>279.5</v>
      </c>
    </row>
    <row r="101" spans="1:14" ht="12" customHeight="1">
      <c r="A101" s="85" t="str">
        <f>'Pregnant Women Participating'!A101</f>
        <v>Navajo Nation, AZ</v>
      </c>
      <c r="B101" s="75">
        <v>345</v>
      </c>
      <c r="C101" s="76">
        <v>349</v>
      </c>
      <c r="D101" s="76">
        <v>363</v>
      </c>
      <c r="E101" s="76">
        <v>382</v>
      </c>
      <c r="F101" s="76">
        <v>367</v>
      </c>
      <c r="G101" s="76">
        <v>375</v>
      </c>
      <c r="H101" s="76">
        <v>370</v>
      </c>
      <c r="I101" s="76">
        <v>357</v>
      </c>
      <c r="J101" s="76">
        <v>351</v>
      </c>
      <c r="K101" s="76">
        <v>339</v>
      </c>
      <c r="L101" s="76">
        <v>372</v>
      </c>
      <c r="M101" s="77">
        <v>338</v>
      </c>
      <c r="N101" s="75">
        <f t="shared" si="2"/>
        <v>359</v>
      </c>
    </row>
    <row r="102" spans="1:14" ht="12" customHeight="1">
      <c r="A102" s="85" t="str">
        <f>'Pregnant Women Participating'!A102</f>
        <v>Inter-Tribal Council, NV</v>
      </c>
      <c r="B102" s="75">
        <v>70</v>
      </c>
      <c r="C102" s="76">
        <v>71</v>
      </c>
      <c r="D102" s="76">
        <v>70</v>
      </c>
      <c r="E102" s="76">
        <v>69</v>
      </c>
      <c r="F102" s="76">
        <v>74</v>
      </c>
      <c r="G102" s="76">
        <v>72</v>
      </c>
      <c r="H102" s="76">
        <v>64</v>
      </c>
      <c r="I102" s="76">
        <v>58</v>
      </c>
      <c r="J102" s="76">
        <v>58</v>
      </c>
      <c r="K102" s="76">
        <v>50</v>
      </c>
      <c r="L102" s="76">
        <v>44</v>
      </c>
      <c r="M102" s="77">
        <v>46</v>
      </c>
      <c r="N102" s="75">
        <f>IF(SUM(B102:M102)&gt;0,AVERAGE(B102:M102),"0")</f>
        <v>62.166666666666664</v>
      </c>
    </row>
    <row r="103" spans="1:14" s="84" customFormat="1" ht="24.75" customHeight="1">
      <c r="A103" s="79" t="str">
        <f>'Pregnant Women Participating'!A103</f>
        <v>Western Region</v>
      </c>
      <c r="B103" s="80">
        <v>86445</v>
      </c>
      <c r="C103" s="81">
        <v>86089</v>
      </c>
      <c r="D103" s="81">
        <v>85819</v>
      </c>
      <c r="E103" s="81">
        <v>87089</v>
      </c>
      <c r="F103" s="81">
        <v>85740</v>
      </c>
      <c r="G103" s="81">
        <v>88428</v>
      </c>
      <c r="H103" s="81">
        <v>87893</v>
      </c>
      <c r="I103" s="81">
        <v>87792</v>
      </c>
      <c r="J103" s="81">
        <v>89438</v>
      </c>
      <c r="K103" s="81">
        <v>88732</v>
      </c>
      <c r="L103" s="81">
        <v>91548</v>
      </c>
      <c r="M103" s="82">
        <v>91081</v>
      </c>
      <c r="N103" s="80">
        <f>IF(SUM(B103:M103)&gt;0,AVERAGE(B103:M103),"0")</f>
        <v>88007.83333333333</v>
      </c>
    </row>
    <row r="104" spans="1:14" s="90" customFormat="1" ht="16.5" customHeight="1" thickBot="1">
      <c r="A104" s="86" t="str">
        <f>'Pregnant Women Participating'!A104</f>
        <v>TOTAL</v>
      </c>
      <c r="B104" s="87">
        <v>230173</v>
      </c>
      <c r="C104" s="88">
        <v>230582</v>
      </c>
      <c r="D104" s="88">
        <v>228869</v>
      </c>
      <c r="E104" s="88">
        <v>229694</v>
      </c>
      <c r="F104" s="88">
        <v>227537</v>
      </c>
      <c r="G104" s="88">
        <v>233640</v>
      </c>
      <c r="H104" s="88">
        <v>232803</v>
      </c>
      <c r="I104" s="88">
        <v>233437</v>
      </c>
      <c r="J104" s="88">
        <v>236855</v>
      </c>
      <c r="K104" s="88">
        <v>235579</v>
      </c>
      <c r="L104" s="88">
        <v>242277</v>
      </c>
      <c r="M104" s="89">
        <v>243306</v>
      </c>
      <c r="N104" s="87">
        <f>IF(SUM(B104:M104)&gt;0,AVERAGE(B104:M104),"0")</f>
        <v>233729.33333333334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March 08, 2013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40452</v>
      </c>
      <c r="C5" s="71">
        <f>DATE(RIGHT(A2,4)-1,11,1)</f>
        <v>40483</v>
      </c>
      <c r="D5" s="71">
        <f>DATE(RIGHT(A2,4)-1,12,1)</f>
        <v>40513</v>
      </c>
      <c r="E5" s="71">
        <f>DATE(RIGHT(A2,4),1,1)</f>
        <v>40544</v>
      </c>
      <c r="F5" s="71">
        <f>DATE(RIGHT(A2,4),2,1)</f>
        <v>40575</v>
      </c>
      <c r="G5" s="71">
        <f>DATE(RIGHT(A2,4),3,1)</f>
        <v>40603</v>
      </c>
      <c r="H5" s="71">
        <f>DATE(RIGHT(A2,4),4,1)</f>
        <v>40634</v>
      </c>
      <c r="I5" s="71">
        <f>DATE(RIGHT(A2,4),5,1)</f>
        <v>40664</v>
      </c>
      <c r="J5" s="71">
        <f>DATE(RIGHT(A2,4),6,1)</f>
        <v>40695</v>
      </c>
      <c r="K5" s="71">
        <f>DATE(RIGHT(A2,4),7,1)</f>
        <v>40725</v>
      </c>
      <c r="L5" s="71">
        <f>DATE(RIGHT(A2,4),8,1)</f>
        <v>40756</v>
      </c>
      <c r="M5" s="71">
        <f>DATE(RIGHT(A2,4),9,1)</f>
        <v>40787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1650</v>
      </c>
      <c r="C6" s="76">
        <v>1579</v>
      </c>
      <c r="D6" s="76">
        <v>1558</v>
      </c>
      <c r="E6" s="76">
        <v>1523</v>
      </c>
      <c r="F6" s="76">
        <v>1495</v>
      </c>
      <c r="G6" s="76">
        <v>1538</v>
      </c>
      <c r="H6" s="76">
        <v>1523</v>
      </c>
      <c r="I6" s="76">
        <v>1549</v>
      </c>
      <c r="J6" s="76">
        <v>1583</v>
      </c>
      <c r="K6" s="76">
        <v>1599</v>
      </c>
      <c r="L6" s="76">
        <v>1650</v>
      </c>
      <c r="M6" s="77">
        <v>1620</v>
      </c>
      <c r="N6" s="75">
        <f aca="true" t="shared" si="0" ref="N6:N37">IF(SUM(B6:M6)&gt;0,AVERAGE(B6:M6),"0")</f>
        <v>1572.25</v>
      </c>
    </row>
    <row r="7" spans="1:14" s="78" customFormat="1" ht="12" customHeight="1">
      <c r="A7" s="74" t="str">
        <f>'Pregnant Women Participating'!A7</f>
        <v>Maine</v>
      </c>
      <c r="B7" s="75">
        <v>370</v>
      </c>
      <c r="C7" s="76">
        <v>387</v>
      </c>
      <c r="D7" s="76">
        <v>377</v>
      </c>
      <c r="E7" s="76">
        <v>362</v>
      </c>
      <c r="F7" s="76">
        <v>373</v>
      </c>
      <c r="G7" s="76">
        <v>377</v>
      </c>
      <c r="H7" s="76">
        <v>352</v>
      </c>
      <c r="I7" s="76">
        <v>339</v>
      </c>
      <c r="J7" s="76">
        <v>349</v>
      </c>
      <c r="K7" s="76">
        <v>361</v>
      </c>
      <c r="L7" s="76">
        <v>379</v>
      </c>
      <c r="M7" s="77">
        <v>378</v>
      </c>
      <c r="N7" s="75">
        <f t="shared" si="0"/>
        <v>367</v>
      </c>
    </row>
    <row r="8" spans="1:14" s="78" customFormat="1" ht="12" customHeight="1">
      <c r="A8" s="74" t="str">
        <f>'Pregnant Women Participating'!A8</f>
        <v>Massachusetts</v>
      </c>
      <c r="B8" s="75">
        <v>5234</v>
      </c>
      <c r="C8" s="76">
        <v>5226</v>
      </c>
      <c r="D8" s="76">
        <v>5402</v>
      </c>
      <c r="E8" s="76">
        <v>5487</v>
      </c>
      <c r="F8" s="76">
        <v>5514</v>
      </c>
      <c r="G8" s="76">
        <v>5709</v>
      </c>
      <c r="H8" s="76">
        <v>5719</v>
      </c>
      <c r="I8" s="76">
        <v>5783</v>
      </c>
      <c r="J8" s="76">
        <v>5640</v>
      </c>
      <c r="K8" s="76">
        <v>5701</v>
      </c>
      <c r="L8" s="76">
        <v>5694</v>
      </c>
      <c r="M8" s="77">
        <v>5598</v>
      </c>
      <c r="N8" s="75">
        <f t="shared" si="0"/>
        <v>5558.916666666667</v>
      </c>
    </row>
    <row r="9" spans="1:14" s="78" customFormat="1" ht="12" customHeight="1">
      <c r="A9" s="74" t="str">
        <f>'Pregnant Women Participating'!A9</f>
        <v>New Hampshire</v>
      </c>
      <c r="B9" s="75">
        <v>214</v>
      </c>
      <c r="C9" s="76">
        <v>204</v>
      </c>
      <c r="D9" s="76">
        <v>215</v>
      </c>
      <c r="E9" s="76">
        <v>205</v>
      </c>
      <c r="F9" s="76">
        <v>209</v>
      </c>
      <c r="G9" s="76">
        <v>209</v>
      </c>
      <c r="H9" s="76">
        <v>185</v>
      </c>
      <c r="I9" s="76">
        <v>168</v>
      </c>
      <c r="J9" s="76">
        <v>167</v>
      </c>
      <c r="K9" s="76">
        <v>187</v>
      </c>
      <c r="L9" s="76">
        <v>205</v>
      </c>
      <c r="M9" s="77">
        <v>201</v>
      </c>
      <c r="N9" s="75">
        <f t="shared" si="0"/>
        <v>197.41666666666666</v>
      </c>
    </row>
    <row r="10" spans="1:14" s="78" customFormat="1" ht="12" customHeight="1">
      <c r="A10" s="74" t="str">
        <f>'Pregnant Women Participating'!A10</f>
        <v>New York</v>
      </c>
      <c r="B10" s="75">
        <v>40435</v>
      </c>
      <c r="C10" s="76">
        <v>40614</v>
      </c>
      <c r="D10" s="76">
        <v>40211</v>
      </c>
      <c r="E10" s="76">
        <v>40288</v>
      </c>
      <c r="F10" s="76">
        <v>39965</v>
      </c>
      <c r="G10" s="76">
        <v>40342</v>
      </c>
      <c r="H10" s="76">
        <v>39807</v>
      </c>
      <c r="I10" s="76">
        <v>39760</v>
      </c>
      <c r="J10" s="76">
        <v>39708</v>
      </c>
      <c r="K10" s="76">
        <v>39530</v>
      </c>
      <c r="L10" s="76">
        <v>39871</v>
      </c>
      <c r="M10" s="77">
        <v>40075</v>
      </c>
      <c r="N10" s="75">
        <f t="shared" si="0"/>
        <v>40050.5</v>
      </c>
    </row>
    <row r="11" spans="1:14" s="78" customFormat="1" ht="12" customHeight="1">
      <c r="A11" s="74" t="str">
        <f>'Pregnant Women Participating'!A11</f>
        <v>Rhode Island</v>
      </c>
      <c r="B11" s="75">
        <v>526</v>
      </c>
      <c r="C11" s="76">
        <v>537</v>
      </c>
      <c r="D11" s="76">
        <v>520</v>
      </c>
      <c r="E11" s="76">
        <v>429</v>
      </c>
      <c r="F11" s="76">
        <v>486</v>
      </c>
      <c r="G11" s="76">
        <v>496</v>
      </c>
      <c r="H11" s="76">
        <v>497</v>
      </c>
      <c r="I11" s="76">
        <v>475</v>
      </c>
      <c r="J11" s="76">
        <v>460</v>
      </c>
      <c r="K11" s="76">
        <v>445</v>
      </c>
      <c r="L11" s="76">
        <v>462</v>
      </c>
      <c r="M11" s="77">
        <v>493</v>
      </c>
      <c r="N11" s="75">
        <f t="shared" si="0"/>
        <v>485.5</v>
      </c>
    </row>
    <row r="12" spans="1:14" s="78" customFormat="1" ht="12" customHeight="1">
      <c r="A12" s="74" t="str">
        <f>'Pregnant Women Participating'!A12</f>
        <v>Vermont</v>
      </c>
      <c r="B12" s="75">
        <v>308</v>
      </c>
      <c r="C12" s="76">
        <v>300</v>
      </c>
      <c r="D12" s="76">
        <v>311</v>
      </c>
      <c r="E12" s="76">
        <v>319</v>
      </c>
      <c r="F12" s="76">
        <v>313</v>
      </c>
      <c r="G12" s="76">
        <v>313</v>
      </c>
      <c r="H12" s="76">
        <v>320</v>
      </c>
      <c r="I12" s="76">
        <v>317</v>
      </c>
      <c r="J12" s="76">
        <v>303</v>
      </c>
      <c r="K12" s="76">
        <v>314</v>
      </c>
      <c r="L12" s="76">
        <v>322</v>
      </c>
      <c r="M12" s="77">
        <v>335</v>
      </c>
      <c r="N12" s="75">
        <f t="shared" si="0"/>
        <v>314.5833333333333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2</v>
      </c>
      <c r="D14" s="76">
        <v>1</v>
      </c>
      <c r="E14" s="76">
        <v>1</v>
      </c>
      <c r="F14" s="76">
        <v>1</v>
      </c>
      <c r="G14" s="76">
        <v>1</v>
      </c>
      <c r="H14" s="76">
        <v>0</v>
      </c>
      <c r="I14" s="76">
        <v>0</v>
      </c>
      <c r="J14" s="76">
        <v>1</v>
      </c>
      <c r="K14" s="76">
        <v>1</v>
      </c>
      <c r="L14" s="76">
        <v>1</v>
      </c>
      <c r="M14" s="77">
        <v>1</v>
      </c>
      <c r="N14" s="75">
        <f t="shared" si="0"/>
        <v>0.8333333333333334</v>
      </c>
    </row>
    <row r="15" spans="1:14" s="78" customFormat="1" ht="12" customHeight="1">
      <c r="A15" s="74" t="str">
        <f>'Pregnant Women Participating'!A15</f>
        <v>Seneca Nation, NY</v>
      </c>
      <c r="B15" s="75">
        <v>0</v>
      </c>
      <c r="C15" s="76">
        <v>0</v>
      </c>
      <c r="D15" s="76">
        <v>0</v>
      </c>
      <c r="E15" s="76">
        <v>0</v>
      </c>
      <c r="F15" s="76">
        <v>1</v>
      </c>
      <c r="G15" s="76">
        <v>1</v>
      </c>
      <c r="H15" s="76">
        <v>0</v>
      </c>
      <c r="I15" s="76">
        <v>0</v>
      </c>
      <c r="J15" s="76">
        <v>0</v>
      </c>
      <c r="K15" s="76">
        <v>2</v>
      </c>
      <c r="L15" s="76">
        <v>2</v>
      </c>
      <c r="M15" s="77">
        <v>2</v>
      </c>
      <c r="N15" s="75">
        <f t="shared" si="0"/>
        <v>0.6666666666666666</v>
      </c>
    </row>
    <row r="16" spans="1:14" s="83" customFormat="1" ht="24.75" customHeight="1">
      <c r="A16" s="79" t="str">
        <f>'Pregnant Women Participating'!A16</f>
        <v>Northeast Region</v>
      </c>
      <c r="B16" s="80">
        <v>48737</v>
      </c>
      <c r="C16" s="81">
        <v>48849</v>
      </c>
      <c r="D16" s="81">
        <v>48595</v>
      </c>
      <c r="E16" s="81">
        <v>48614</v>
      </c>
      <c r="F16" s="81">
        <v>48357</v>
      </c>
      <c r="G16" s="81">
        <v>48986</v>
      </c>
      <c r="H16" s="81">
        <v>48403</v>
      </c>
      <c r="I16" s="81">
        <v>48391</v>
      </c>
      <c r="J16" s="81">
        <v>48211</v>
      </c>
      <c r="K16" s="81">
        <v>48140</v>
      </c>
      <c r="L16" s="81">
        <v>48586</v>
      </c>
      <c r="M16" s="82">
        <v>48703</v>
      </c>
      <c r="N16" s="80">
        <f t="shared" si="0"/>
        <v>48547.666666666664</v>
      </c>
    </row>
    <row r="17" spans="1:14" ht="12" customHeight="1">
      <c r="A17" s="74" t="str">
        <f>'Pregnant Women Participating'!A17</f>
        <v>Delaware</v>
      </c>
      <c r="B17" s="75">
        <v>353</v>
      </c>
      <c r="C17" s="76">
        <v>355</v>
      </c>
      <c r="D17" s="76">
        <v>354</v>
      </c>
      <c r="E17" s="76">
        <v>360</v>
      </c>
      <c r="F17" s="76">
        <v>376</v>
      </c>
      <c r="G17" s="76">
        <v>383</v>
      </c>
      <c r="H17" s="76">
        <v>389</v>
      </c>
      <c r="I17" s="76">
        <v>397</v>
      </c>
      <c r="J17" s="76">
        <v>393</v>
      </c>
      <c r="K17" s="76">
        <v>389</v>
      </c>
      <c r="L17" s="76">
        <v>384</v>
      </c>
      <c r="M17" s="77">
        <v>368</v>
      </c>
      <c r="N17" s="75">
        <f t="shared" si="0"/>
        <v>375.0833333333333</v>
      </c>
    </row>
    <row r="18" spans="1:14" ht="12" customHeight="1">
      <c r="A18" s="74" t="str">
        <f>'Pregnant Women Participating'!A18</f>
        <v>District of Columbia</v>
      </c>
      <c r="B18" s="75">
        <v>901</v>
      </c>
      <c r="C18" s="76">
        <v>898</v>
      </c>
      <c r="D18" s="76">
        <v>923</v>
      </c>
      <c r="E18" s="76">
        <v>945</v>
      </c>
      <c r="F18" s="76">
        <v>917</v>
      </c>
      <c r="G18" s="76">
        <v>950</v>
      </c>
      <c r="H18" s="76">
        <v>910</v>
      </c>
      <c r="I18" s="76">
        <v>960</v>
      </c>
      <c r="J18" s="76">
        <v>937</v>
      </c>
      <c r="K18" s="76">
        <v>958</v>
      </c>
      <c r="L18" s="76">
        <v>968</v>
      </c>
      <c r="M18" s="77">
        <v>975</v>
      </c>
      <c r="N18" s="75">
        <f t="shared" si="0"/>
        <v>936.8333333333334</v>
      </c>
    </row>
    <row r="19" spans="1:14" ht="12" customHeight="1">
      <c r="A19" s="74" t="str">
        <f>'Pregnant Women Participating'!A19</f>
        <v>Maryland</v>
      </c>
      <c r="B19" s="75">
        <v>6669</v>
      </c>
      <c r="C19" s="76">
        <v>7280</v>
      </c>
      <c r="D19" s="76">
        <v>7237</v>
      </c>
      <c r="E19" s="76">
        <v>7264</v>
      </c>
      <c r="F19" s="76">
        <v>7282</v>
      </c>
      <c r="G19" s="76">
        <v>7400</v>
      </c>
      <c r="H19" s="76">
        <v>7435</v>
      </c>
      <c r="I19" s="76">
        <v>7398</v>
      </c>
      <c r="J19" s="76">
        <v>7393</v>
      </c>
      <c r="K19" s="76">
        <v>7376</v>
      </c>
      <c r="L19" s="76">
        <v>7328</v>
      </c>
      <c r="M19" s="77">
        <v>7314</v>
      </c>
      <c r="N19" s="75">
        <f t="shared" si="0"/>
        <v>7281.333333333333</v>
      </c>
    </row>
    <row r="20" spans="1:14" ht="12" customHeight="1">
      <c r="A20" s="74" t="str">
        <f>'Pregnant Women Participating'!A20</f>
        <v>New Jersey</v>
      </c>
      <c r="B20" s="75">
        <v>8620</v>
      </c>
      <c r="C20" s="76">
        <v>8636</v>
      </c>
      <c r="D20" s="76">
        <v>8684</v>
      </c>
      <c r="E20" s="76">
        <v>8838</v>
      </c>
      <c r="F20" s="76">
        <v>8833</v>
      </c>
      <c r="G20" s="76">
        <v>8910</v>
      </c>
      <c r="H20" s="76">
        <v>8670</v>
      </c>
      <c r="I20" s="76">
        <v>8760</v>
      </c>
      <c r="J20" s="76">
        <v>8767</v>
      </c>
      <c r="K20" s="76">
        <v>9692</v>
      </c>
      <c r="L20" s="76">
        <v>9734</v>
      </c>
      <c r="M20" s="77">
        <v>9688</v>
      </c>
      <c r="N20" s="75">
        <f t="shared" si="0"/>
        <v>8986</v>
      </c>
    </row>
    <row r="21" spans="1:14" ht="12" customHeight="1">
      <c r="A21" s="74" t="str">
        <f>'Pregnant Women Participating'!A21</f>
        <v>Pennsylvania</v>
      </c>
      <c r="B21" s="75">
        <v>2213</v>
      </c>
      <c r="C21" s="76">
        <v>2282</v>
      </c>
      <c r="D21" s="76">
        <v>2257</v>
      </c>
      <c r="E21" s="76">
        <v>2248</v>
      </c>
      <c r="F21" s="76">
        <v>2286</v>
      </c>
      <c r="G21" s="76">
        <v>2496</v>
      </c>
      <c r="H21" s="76">
        <v>2376</v>
      </c>
      <c r="I21" s="76">
        <v>2417</v>
      </c>
      <c r="J21" s="76">
        <v>2412</v>
      </c>
      <c r="K21" s="76">
        <v>2379</v>
      </c>
      <c r="L21" s="76">
        <v>2432</v>
      </c>
      <c r="M21" s="77">
        <v>2411</v>
      </c>
      <c r="N21" s="75">
        <f t="shared" si="0"/>
        <v>2350.75</v>
      </c>
    </row>
    <row r="22" spans="1:14" ht="12" customHeight="1">
      <c r="A22" s="74" t="str">
        <f>'Pregnant Women Participating'!A22</f>
        <v>Puerto Rico</v>
      </c>
      <c r="B22" s="75">
        <v>3853</v>
      </c>
      <c r="C22" s="76">
        <v>3578</v>
      </c>
      <c r="D22" s="76">
        <v>3808</v>
      </c>
      <c r="E22" s="76">
        <v>3697</v>
      </c>
      <c r="F22" s="76">
        <v>3794</v>
      </c>
      <c r="G22" s="76">
        <v>3862</v>
      </c>
      <c r="H22" s="76">
        <v>3702</v>
      </c>
      <c r="I22" s="76">
        <v>3729</v>
      </c>
      <c r="J22" s="76">
        <v>3874</v>
      </c>
      <c r="K22" s="76">
        <v>3779</v>
      </c>
      <c r="L22" s="76">
        <v>3921</v>
      </c>
      <c r="M22" s="77">
        <v>4245</v>
      </c>
      <c r="N22" s="75">
        <f t="shared" si="0"/>
        <v>3820.1666666666665</v>
      </c>
    </row>
    <row r="23" spans="1:14" ht="12" customHeight="1">
      <c r="A23" s="74" t="str">
        <f>'Pregnant Women Participating'!A23</f>
        <v>Virginia</v>
      </c>
      <c r="B23" s="75">
        <v>4672</v>
      </c>
      <c r="C23" s="76">
        <v>4696</v>
      </c>
      <c r="D23" s="76">
        <v>4744</v>
      </c>
      <c r="E23" s="76">
        <v>4711</v>
      </c>
      <c r="F23" s="76">
        <v>4615</v>
      </c>
      <c r="G23" s="76">
        <v>4709</v>
      </c>
      <c r="H23" s="76">
        <v>4727</v>
      </c>
      <c r="I23" s="76">
        <v>4561</v>
      </c>
      <c r="J23" s="76">
        <v>4561</v>
      </c>
      <c r="K23" s="76">
        <v>4611</v>
      </c>
      <c r="L23" s="76">
        <v>4637</v>
      </c>
      <c r="M23" s="77">
        <v>4768</v>
      </c>
      <c r="N23" s="75">
        <f t="shared" si="0"/>
        <v>4667.666666666667</v>
      </c>
    </row>
    <row r="24" spans="1:14" ht="12" customHeight="1">
      <c r="A24" s="74" t="str">
        <f>'Pregnant Women Participating'!A24</f>
        <v>Virgin Islands</v>
      </c>
      <c r="B24" s="75">
        <v>543</v>
      </c>
      <c r="C24" s="76">
        <v>561</v>
      </c>
      <c r="D24" s="76">
        <v>553</v>
      </c>
      <c r="E24" s="76">
        <v>553</v>
      </c>
      <c r="F24" s="76">
        <v>553</v>
      </c>
      <c r="G24" s="76">
        <v>566</v>
      </c>
      <c r="H24" s="76">
        <v>582</v>
      </c>
      <c r="I24" s="76">
        <v>563</v>
      </c>
      <c r="J24" s="76">
        <v>559</v>
      </c>
      <c r="K24" s="76">
        <v>543</v>
      </c>
      <c r="L24" s="76">
        <v>538</v>
      </c>
      <c r="M24" s="77">
        <v>566</v>
      </c>
      <c r="N24" s="75">
        <f t="shared" si="0"/>
        <v>556.6666666666666</v>
      </c>
    </row>
    <row r="25" spans="1:14" ht="12" customHeight="1">
      <c r="A25" s="74" t="str">
        <f>'Pregnant Women Participating'!A25</f>
        <v>West Virginia</v>
      </c>
      <c r="B25" s="75">
        <v>460</v>
      </c>
      <c r="C25" s="76">
        <v>446</v>
      </c>
      <c r="D25" s="76">
        <v>430</v>
      </c>
      <c r="E25" s="76">
        <v>447</v>
      </c>
      <c r="F25" s="76">
        <v>472</v>
      </c>
      <c r="G25" s="76">
        <v>471</v>
      </c>
      <c r="H25" s="76">
        <v>451</v>
      </c>
      <c r="I25" s="76">
        <v>423</v>
      </c>
      <c r="J25" s="76">
        <v>450</v>
      </c>
      <c r="K25" s="76">
        <v>428</v>
      </c>
      <c r="L25" s="76">
        <v>463</v>
      </c>
      <c r="M25" s="77">
        <v>468</v>
      </c>
      <c r="N25" s="75">
        <f t="shared" si="0"/>
        <v>450.75</v>
      </c>
    </row>
    <row r="26" spans="1:14" s="84" customFormat="1" ht="24.75" customHeight="1">
      <c r="A26" s="79" t="str">
        <f>'Pregnant Women Participating'!A26</f>
        <v>Mid-Atlantic Region</v>
      </c>
      <c r="B26" s="80">
        <v>28284</v>
      </c>
      <c r="C26" s="81">
        <v>28732</v>
      </c>
      <c r="D26" s="81">
        <v>28990</v>
      </c>
      <c r="E26" s="81">
        <v>29063</v>
      </c>
      <c r="F26" s="81">
        <v>29128</v>
      </c>
      <c r="G26" s="81">
        <v>29747</v>
      </c>
      <c r="H26" s="81">
        <v>29242</v>
      </c>
      <c r="I26" s="81">
        <v>29208</v>
      </c>
      <c r="J26" s="81">
        <v>29346</v>
      </c>
      <c r="K26" s="81">
        <v>30155</v>
      </c>
      <c r="L26" s="81">
        <v>30405</v>
      </c>
      <c r="M26" s="82">
        <v>30803</v>
      </c>
      <c r="N26" s="80">
        <f t="shared" si="0"/>
        <v>29425.25</v>
      </c>
    </row>
    <row r="27" spans="1:14" ht="12" customHeight="1">
      <c r="A27" s="74" t="str">
        <f>'Pregnant Women Participating'!A27</f>
        <v>Alabama</v>
      </c>
      <c r="B27" s="75">
        <v>2181</v>
      </c>
      <c r="C27" s="76">
        <v>2136</v>
      </c>
      <c r="D27" s="76">
        <v>2082</v>
      </c>
      <c r="E27" s="76">
        <v>2057</v>
      </c>
      <c r="F27" s="76">
        <v>1982</v>
      </c>
      <c r="G27" s="76">
        <v>2034</v>
      </c>
      <c r="H27" s="76">
        <v>1989</v>
      </c>
      <c r="I27" s="76">
        <v>1952</v>
      </c>
      <c r="J27" s="76">
        <v>2011</v>
      </c>
      <c r="K27" s="76">
        <v>2057</v>
      </c>
      <c r="L27" s="76">
        <v>2206</v>
      </c>
      <c r="M27" s="77">
        <v>2279</v>
      </c>
      <c r="N27" s="75">
        <f t="shared" si="0"/>
        <v>2080.5</v>
      </c>
    </row>
    <row r="28" spans="1:14" ht="12" customHeight="1">
      <c r="A28" s="74" t="str">
        <f>'Pregnant Women Participating'!A28</f>
        <v>Florida</v>
      </c>
      <c r="B28" s="75">
        <v>21469</v>
      </c>
      <c r="C28" s="76">
        <v>21495</v>
      </c>
      <c r="D28" s="76">
        <v>21560</v>
      </c>
      <c r="E28" s="76">
        <v>21840</v>
      </c>
      <c r="F28" s="76">
        <v>21633</v>
      </c>
      <c r="G28" s="76">
        <v>21226</v>
      </c>
      <c r="H28" s="76">
        <v>21035</v>
      </c>
      <c r="I28" s="76">
        <v>20708</v>
      </c>
      <c r="J28" s="76">
        <v>20532</v>
      </c>
      <c r="K28" s="76">
        <v>20328</v>
      </c>
      <c r="L28" s="76">
        <v>20580</v>
      </c>
      <c r="M28" s="77">
        <v>21105</v>
      </c>
      <c r="N28" s="75">
        <f t="shared" si="0"/>
        <v>21125.916666666668</v>
      </c>
    </row>
    <row r="29" spans="1:14" ht="12" customHeight="1">
      <c r="A29" s="74" t="str">
        <f>'Pregnant Women Participating'!A29</f>
        <v>Georgia</v>
      </c>
      <c r="B29" s="75">
        <v>15600</v>
      </c>
      <c r="C29" s="76">
        <v>15531</v>
      </c>
      <c r="D29" s="76">
        <v>15466</v>
      </c>
      <c r="E29" s="76">
        <v>14989</v>
      </c>
      <c r="F29" s="76">
        <v>15002</v>
      </c>
      <c r="G29" s="76">
        <v>15328</v>
      </c>
      <c r="H29" s="76">
        <v>15286</v>
      </c>
      <c r="I29" s="76">
        <v>15390</v>
      </c>
      <c r="J29" s="76">
        <v>15566</v>
      </c>
      <c r="K29" s="76">
        <v>9423</v>
      </c>
      <c r="L29" s="76">
        <v>4125</v>
      </c>
      <c r="M29" s="77">
        <v>267</v>
      </c>
      <c r="N29" s="75">
        <f t="shared" si="0"/>
        <v>12664.416666666666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>
        <v>6088</v>
      </c>
      <c r="L30" s="76">
        <v>11615</v>
      </c>
      <c r="M30" s="77">
        <v>15250</v>
      </c>
      <c r="N30" s="75">
        <f t="shared" si="0"/>
        <v>10984.333333333334</v>
      </c>
    </row>
    <row r="31" spans="1:14" ht="12" customHeight="1">
      <c r="A31" s="74" t="str">
        <f>'Pregnant Women Participating'!A31</f>
        <v>Kentucky</v>
      </c>
      <c r="B31" s="75">
        <v>1495</v>
      </c>
      <c r="C31" s="76">
        <v>1488</v>
      </c>
      <c r="D31" s="76">
        <v>1491</v>
      </c>
      <c r="E31" s="76">
        <v>1559</v>
      </c>
      <c r="F31" s="76">
        <v>1577</v>
      </c>
      <c r="G31" s="76">
        <v>1646</v>
      </c>
      <c r="H31" s="76">
        <v>1671</v>
      </c>
      <c r="I31" s="76">
        <v>1493</v>
      </c>
      <c r="J31" s="76">
        <v>1594</v>
      </c>
      <c r="K31" s="76">
        <v>1117</v>
      </c>
      <c r="L31" s="76">
        <v>1338</v>
      </c>
      <c r="M31" s="77">
        <v>1545</v>
      </c>
      <c r="N31" s="75">
        <f t="shared" si="0"/>
        <v>1501.1666666666667</v>
      </c>
    </row>
    <row r="32" spans="1:14" ht="12" customHeight="1">
      <c r="A32" s="74" t="str">
        <f>'Pregnant Women Participating'!A32</f>
        <v>Mississippi</v>
      </c>
      <c r="B32" s="75">
        <v>1200</v>
      </c>
      <c r="C32" s="76">
        <v>1186</v>
      </c>
      <c r="D32" s="76">
        <v>1110</v>
      </c>
      <c r="E32" s="76">
        <v>1268</v>
      </c>
      <c r="F32" s="76">
        <v>1176</v>
      </c>
      <c r="G32" s="76">
        <v>1233</v>
      </c>
      <c r="H32" s="76">
        <v>1143</v>
      </c>
      <c r="I32" s="76">
        <v>1077</v>
      </c>
      <c r="J32" s="76">
        <v>1197</v>
      </c>
      <c r="K32" s="76">
        <v>1280</v>
      </c>
      <c r="L32" s="76">
        <v>1277</v>
      </c>
      <c r="M32" s="77">
        <v>1345</v>
      </c>
      <c r="N32" s="75">
        <f t="shared" si="0"/>
        <v>1207.6666666666667</v>
      </c>
    </row>
    <row r="33" spans="1:14" ht="12" customHeight="1">
      <c r="A33" s="74" t="str">
        <f>'Pregnant Women Participating'!A33</f>
        <v>North Carolina</v>
      </c>
      <c r="B33" s="75">
        <v>11003</v>
      </c>
      <c r="C33" s="76">
        <v>11026</v>
      </c>
      <c r="D33" s="76">
        <v>10954</v>
      </c>
      <c r="E33" s="76">
        <v>11027</v>
      </c>
      <c r="F33" s="76">
        <v>11070</v>
      </c>
      <c r="G33" s="76">
        <v>8876</v>
      </c>
      <c r="H33" s="76">
        <v>8720</v>
      </c>
      <c r="I33" s="76">
        <v>8581</v>
      </c>
      <c r="J33" s="76">
        <v>8608</v>
      </c>
      <c r="K33" s="76">
        <v>8780</v>
      </c>
      <c r="L33" s="76">
        <v>8814</v>
      </c>
      <c r="M33" s="77">
        <v>9130</v>
      </c>
      <c r="N33" s="75">
        <f t="shared" si="0"/>
        <v>9715.75</v>
      </c>
    </row>
    <row r="34" spans="1:14" ht="12" customHeight="1">
      <c r="A34" s="74" t="str">
        <f>'Pregnant Women Participating'!A34</f>
        <v>South Carolina</v>
      </c>
      <c r="B34" s="75">
        <v>2332</v>
      </c>
      <c r="C34" s="76">
        <v>2316</v>
      </c>
      <c r="D34" s="76">
        <v>2251</v>
      </c>
      <c r="E34" s="76">
        <v>2196</v>
      </c>
      <c r="F34" s="76">
        <v>2208</v>
      </c>
      <c r="G34" s="76">
        <v>2034</v>
      </c>
      <c r="H34" s="76">
        <v>2057</v>
      </c>
      <c r="I34" s="76">
        <v>2031</v>
      </c>
      <c r="J34" s="76">
        <v>2044</v>
      </c>
      <c r="K34" s="76">
        <v>2004</v>
      </c>
      <c r="L34" s="76">
        <v>1976</v>
      </c>
      <c r="M34" s="77">
        <v>2045</v>
      </c>
      <c r="N34" s="75">
        <f t="shared" si="0"/>
        <v>2124.5</v>
      </c>
    </row>
    <row r="35" spans="1:14" ht="12" customHeight="1">
      <c r="A35" s="74" t="str">
        <f>'Pregnant Women Participating'!A35</f>
        <v>Tennessee</v>
      </c>
      <c r="B35" s="75">
        <v>4281</v>
      </c>
      <c r="C35" s="76">
        <v>4289</v>
      </c>
      <c r="D35" s="76">
        <v>4203</v>
      </c>
      <c r="E35" s="76">
        <v>4145</v>
      </c>
      <c r="F35" s="76">
        <v>4096</v>
      </c>
      <c r="G35" s="76">
        <v>4073</v>
      </c>
      <c r="H35" s="76">
        <v>3934</v>
      </c>
      <c r="I35" s="76">
        <v>3909</v>
      </c>
      <c r="J35" s="76">
        <v>3920</v>
      </c>
      <c r="K35" s="76">
        <v>3969</v>
      </c>
      <c r="L35" s="76">
        <v>4082</v>
      </c>
      <c r="M35" s="77">
        <v>4176</v>
      </c>
      <c r="N35" s="75">
        <f t="shared" si="0"/>
        <v>4089.75</v>
      </c>
    </row>
    <row r="36" spans="1:14" ht="12" customHeight="1">
      <c r="A36" s="74" t="str">
        <f>'Pregnant Women Participating'!A36</f>
        <v>Choctaw Indians, MS</v>
      </c>
      <c r="B36" s="75">
        <v>5</v>
      </c>
      <c r="C36" s="76">
        <v>6</v>
      </c>
      <c r="D36" s="76">
        <v>7</v>
      </c>
      <c r="E36" s="76">
        <v>5</v>
      </c>
      <c r="F36" s="76">
        <v>5</v>
      </c>
      <c r="G36" s="76">
        <v>5</v>
      </c>
      <c r="H36" s="76">
        <v>5</v>
      </c>
      <c r="I36" s="76">
        <v>5</v>
      </c>
      <c r="J36" s="76">
        <v>4</v>
      </c>
      <c r="K36" s="76">
        <v>3</v>
      </c>
      <c r="L36" s="76">
        <v>3</v>
      </c>
      <c r="M36" s="77">
        <v>6</v>
      </c>
      <c r="N36" s="75">
        <f t="shared" si="0"/>
        <v>4.916666666666667</v>
      </c>
    </row>
    <row r="37" spans="1:14" ht="12" customHeight="1">
      <c r="A37" s="74" t="str">
        <f>'Pregnant Women Participating'!A37</f>
        <v>Eastern Cherokee, NC</v>
      </c>
      <c r="B37" s="75">
        <v>21</v>
      </c>
      <c r="C37" s="76">
        <v>24</v>
      </c>
      <c r="D37" s="76">
        <v>23</v>
      </c>
      <c r="E37" s="76">
        <v>23</v>
      </c>
      <c r="F37" s="76">
        <v>21</v>
      </c>
      <c r="G37" s="76">
        <v>18</v>
      </c>
      <c r="H37" s="76">
        <v>20</v>
      </c>
      <c r="I37" s="76">
        <v>23</v>
      </c>
      <c r="J37" s="76">
        <v>20</v>
      </c>
      <c r="K37" s="76">
        <v>16</v>
      </c>
      <c r="L37" s="76">
        <v>13</v>
      </c>
      <c r="M37" s="77">
        <v>14</v>
      </c>
      <c r="N37" s="75">
        <f t="shared" si="0"/>
        <v>19.666666666666668</v>
      </c>
    </row>
    <row r="38" spans="1:14" s="84" customFormat="1" ht="24.75" customHeight="1">
      <c r="A38" s="79" t="str">
        <f>'Pregnant Women Participating'!A38</f>
        <v>Southeast Region</v>
      </c>
      <c r="B38" s="80">
        <v>59587</v>
      </c>
      <c r="C38" s="81">
        <v>59497</v>
      </c>
      <c r="D38" s="81">
        <v>59147</v>
      </c>
      <c r="E38" s="81">
        <v>59109</v>
      </c>
      <c r="F38" s="81">
        <v>58770</v>
      </c>
      <c r="G38" s="81">
        <v>56473</v>
      </c>
      <c r="H38" s="81">
        <v>55860</v>
      </c>
      <c r="I38" s="81">
        <v>55169</v>
      </c>
      <c r="J38" s="81">
        <v>55496</v>
      </c>
      <c r="K38" s="81">
        <v>55065</v>
      </c>
      <c r="L38" s="81">
        <v>56029</v>
      </c>
      <c r="M38" s="82">
        <v>57162</v>
      </c>
      <c r="N38" s="80">
        <f aca="true" t="shared" si="1" ref="N38:N69">IF(SUM(B38:M38)&gt;0,AVERAGE(B38:M38),"0")</f>
        <v>57280.333333333336</v>
      </c>
    </row>
    <row r="39" spans="1:14" ht="12" customHeight="1">
      <c r="A39" s="74" t="str">
        <f>'Pregnant Women Participating'!A39</f>
        <v>Illinois</v>
      </c>
      <c r="B39" s="75">
        <v>11713</v>
      </c>
      <c r="C39" s="76">
        <v>11782</v>
      </c>
      <c r="D39" s="76">
        <v>11290</v>
      </c>
      <c r="E39" s="76">
        <v>11512</v>
      </c>
      <c r="F39" s="76">
        <v>11211</v>
      </c>
      <c r="G39" s="76">
        <v>11303</v>
      </c>
      <c r="H39" s="76">
        <v>11299</v>
      </c>
      <c r="I39" s="76">
        <v>11368</v>
      </c>
      <c r="J39" s="76">
        <v>11411</v>
      </c>
      <c r="K39" s="76">
        <v>11389</v>
      </c>
      <c r="L39" s="76">
        <v>11639</v>
      </c>
      <c r="M39" s="77">
        <v>11789</v>
      </c>
      <c r="N39" s="75">
        <f t="shared" si="1"/>
        <v>11475.5</v>
      </c>
    </row>
    <row r="40" spans="1:14" ht="12" customHeight="1">
      <c r="A40" s="74" t="str">
        <f>'Pregnant Women Participating'!A40</f>
        <v>Indiana</v>
      </c>
      <c r="B40" s="75">
        <v>2967</v>
      </c>
      <c r="C40" s="76">
        <v>2963</v>
      </c>
      <c r="D40" s="76">
        <v>2903</v>
      </c>
      <c r="E40" s="76">
        <v>2968</v>
      </c>
      <c r="F40" s="76">
        <v>2855</v>
      </c>
      <c r="G40" s="76">
        <v>2862</v>
      </c>
      <c r="H40" s="76">
        <v>2789</v>
      </c>
      <c r="I40" s="76">
        <v>2856</v>
      </c>
      <c r="J40" s="76">
        <v>2873</v>
      </c>
      <c r="K40" s="76">
        <v>2848</v>
      </c>
      <c r="L40" s="76">
        <v>2945</v>
      </c>
      <c r="M40" s="77">
        <v>2918</v>
      </c>
      <c r="N40" s="75">
        <f t="shared" si="1"/>
        <v>2895.5833333333335</v>
      </c>
    </row>
    <row r="41" spans="1:14" ht="12" customHeight="1">
      <c r="A41" s="74" t="str">
        <f>'Pregnant Women Participating'!A41</f>
        <v>Michigan</v>
      </c>
      <c r="B41" s="75">
        <v>4909</v>
      </c>
      <c r="C41" s="76">
        <v>4805</v>
      </c>
      <c r="D41" s="76">
        <v>4746</v>
      </c>
      <c r="E41" s="76">
        <v>4221</v>
      </c>
      <c r="F41" s="76">
        <v>4267</v>
      </c>
      <c r="G41" s="76">
        <v>4240</v>
      </c>
      <c r="H41" s="76">
        <v>4344</v>
      </c>
      <c r="I41" s="76">
        <v>4312</v>
      </c>
      <c r="J41" s="76">
        <v>4473</v>
      </c>
      <c r="K41" s="76">
        <v>4545</v>
      </c>
      <c r="L41" s="76">
        <v>4527</v>
      </c>
      <c r="M41" s="77">
        <v>4612</v>
      </c>
      <c r="N41" s="75">
        <f t="shared" si="1"/>
        <v>4500.083333333333</v>
      </c>
    </row>
    <row r="42" spans="1:14" ht="12" customHeight="1">
      <c r="A42" s="74" t="str">
        <f>'Pregnant Women Participating'!A42</f>
        <v>Minnesota</v>
      </c>
      <c r="B42" s="75">
        <v>5817</v>
      </c>
      <c r="C42" s="76">
        <v>5809</v>
      </c>
      <c r="D42" s="76">
        <v>5998</v>
      </c>
      <c r="E42" s="76">
        <v>5914</v>
      </c>
      <c r="F42" s="76">
        <v>5511</v>
      </c>
      <c r="G42" s="76">
        <v>5182</v>
      </c>
      <c r="H42" s="76">
        <v>4993</v>
      </c>
      <c r="I42" s="76">
        <v>4946</v>
      </c>
      <c r="J42" s="76">
        <v>5263</v>
      </c>
      <c r="K42" s="76">
        <v>5144</v>
      </c>
      <c r="L42" s="76">
        <v>5607</v>
      </c>
      <c r="M42" s="77">
        <v>5605</v>
      </c>
      <c r="N42" s="75">
        <f t="shared" si="1"/>
        <v>5482.416666666667</v>
      </c>
    </row>
    <row r="43" spans="1:14" ht="12" customHeight="1">
      <c r="A43" s="74" t="str">
        <f>'Pregnant Women Participating'!A43</f>
        <v>Ohio</v>
      </c>
      <c r="B43" s="75">
        <v>6241</v>
      </c>
      <c r="C43" s="76">
        <v>6303</v>
      </c>
      <c r="D43" s="76">
        <v>6150</v>
      </c>
      <c r="E43" s="76">
        <v>6121</v>
      </c>
      <c r="F43" s="76">
        <v>6038</v>
      </c>
      <c r="G43" s="76">
        <v>5984</v>
      </c>
      <c r="H43" s="76">
        <v>6051</v>
      </c>
      <c r="I43" s="76">
        <v>6080</v>
      </c>
      <c r="J43" s="76">
        <v>6059</v>
      </c>
      <c r="K43" s="76">
        <v>6072</v>
      </c>
      <c r="L43" s="76">
        <v>6362</v>
      </c>
      <c r="M43" s="77">
        <v>6610</v>
      </c>
      <c r="N43" s="75">
        <f t="shared" si="1"/>
        <v>6172.583333333333</v>
      </c>
    </row>
    <row r="44" spans="1:14" ht="12" customHeight="1">
      <c r="A44" s="74" t="str">
        <f>'Pregnant Women Participating'!A44</f>
        <v>Wisconsin</v>
      </c>
      <c r="B44" s="75">
        <v>2129</v>
      </c>
      <c r="C44" s="76">
        <v>2096</v>
      </c>
      <c r="D44" s="76">
        <v>2068</v>
      </c>
      <c r="E44" s="76">
        <v>2130</v>
      </c>
      <c r="F44" s="76">
        <v>2061</v>
      </c>
      <c r="G44" s="76">
        <v>2051</v>
      </c>
      <c r="H44" s="76">
        <v>2092</v>
      </c>
      <c r="I44" s="76">
        <v>2131</v>
      </c>
      <c r="J44" s="76">
        <v>2122</v>
      </c>
      <c r="K44" s="76">
        <v>2085</v>
      </c>
      <c r="L44" s="76">
        <v>2131</v>
      </c>
      <c r="M44" s="77">
        <v>2162</v>
      </c>
      <c r="N44" s="75">
        <f t="shared" si="1"/>
        <v>2104.8333333333335</v>
      </c>
    </row>
    <row r="45" spans="1:14" s="84" customFormat="1" ht="24.75" customHeight="1">
      <c r="A45" s="79" t="str">
        <f>'Pregnant Women Participating'!A45</f>
        <v>Midwest Region</v>
      </c>
      <c r="B45" s="80">
        <v>33776</v>
      </c>
      <c r="C45" s="81">
        <v>33758</v>
      </c>
      <c r="D45" s="81">
        <v>33155</v>
      </c>
      <c r="E45" s="81">
        <v>32866</v>
      </c>
      <c r="F45" s="81">
        <v>31943</v>
      </c>
      <c r="G45" s="81">
        <v>31622</v>
      </c>
      <c r="H45" s="81">
        <v>31568</v>
      </c>
      <c r="I45" s="81">
        <v>31693</v>
      </c>
      <c r="J45" s="81">
        <v>32201</v>
      </c>
      <c r="K45" s="81">
        <v>32083</v>
      </c>
      <c r="L45" s="81">
        <v>33211</v>
      </c>
      <c r="M45" s="82">
        <v>33696</v>
      </c>
      <c r="N45" s="80">
        <f t="shared" si="1"/>
        <v>32631</v>
      </c>
    </row>
    <row r="46" spans="1:14" ht="12" customHeight="1">
      <c r="A46" s="74" t="str">
        <f>'Pregnant Women Participating'!A46</f>
        <v>Arkansas</v>
      </c>
      <c r="B46" s="75">
        <v>1033</v>
      </c>
      <c r="C46" s="76">
        <v>945</v>
      </c>
      <c r="D46" s="76">
        <v>907</v>
      </c>
      <c r="E46" s="76">
        <v>899</v>
      </c>
      <c r="F46" s="76">
        <v>849</v>
      </c>
      <c r="G46" s="76">
        <v>951</v>
      </c>
      <c r="H46" s="76">
        <v>962</v>
      </c>
      <c r="I46" s="76">
        <v>957</v>
      </c>
      <c r="J46" s="76">
        <v>920</v>
      </c>
      <c r="K46" s="76">
        <v>925</v>
      </c>
      <c r="L46" s="76">
        <v>920</v>
      </c>
      <c r="M46" s="77">
        <v>965</v>
      </c>
      <c r="N46" s="75">
        <f t="shared" si="1"/>
        <v>936.0833333333334</v>
      </c>
    </row>
    <row r="47" spans="1:14" ht="12" customHeight="1">
      <c r="A47" s="74" t="str">
        <f>'Pregnant Women Participating'!A47</f>
        <v>Louisiana</v>
      </c>
      <c r="B47" s="75">
        <v>1540</v>
      </c>
      <c r="C47" s="76">
        <v>1584</v>
      </c>
      <c r="D47" s="76">
        <v>1577</v>
      </c>
      <c r="E47" s="76">
        <v>1531</v>
      </c>
      <c r="F47" s="76">
        <v>1511</v>
      </c>
      <c r="G47" s="76">
        <v>1503</v>
      </c>
      <c r="H47" s="76">
        <v>1476</v>
      </c>
      <c r="I47" s="76">
        <v>1403</v>
      </c>
      <c r="J47" s="76">
        <v>1373</v>
      </c>
      <c r="K47" s="76">
        <v>1366</v>
      </c>
      <c r="L47" s="76">
        <v>1407</v>
      </c>
      <c r="M47" s="77">
        <v>1440</v>
      </c>
      <c r="N47" s="75">
        <f t="shared" si="1"/>
        <v>1475.9166666666667</v>
      </c>
    </row>
    <row r="48" spans="1:14" ht="12" customHeight="1">
      <c r="A48" s="74" t="str">
        <f>'Pregnant Women Participating'!A48</f>
        <v>New Mexico</v>
      </c>
      <c r="B48" s="75">
        <v>1817</v>
      </c>
      <c r="C48" s="76">
        <v>1867</v>
      </c>
      <c r="D48" s="76">
        <v>1903</v>
      </c>
      <c r="E48" s="76">
        <v>1880</v>
      </c>
      <c r="F48" s="76">
        <v>1884</v>
      </c>
      <c r="G48" s="76">
        <v>1991</v>
      </c>
      <c r="H48" s="76">
        <v>2067</v>
      </c>
      <c r="I48" s="76">
        <v>2153</v>
      </c>
      <c r="J48" s="76">
        <v>2184</v>
      </c>
      <c r="K48" s="76">
        <v>2211</v>
      </c>
      <c r="L48" s="76">
        <v>2297</v>
      </c>
      <c r="M48" s="77">
        <v>2338</v>
      </c>
      <c r="N48" s="75">
        <f t="shared" si="1"/>
        <v>2049.3333333333335</v>
      </c>
    </row>
    <row r="49" spans="1:14" ht="12" customHeight="1">
      <c r="A49" s="74" t="str">
        <f>'Pregnant Women Participating'!A49</f>
        <v>Oklahoma</v>
      </c>
      <c r="B49" s="75">
        <v>2181</v>
      </c>
      <c r="C49" s="76">
        <v>2151</v>
      </c>
      <c r="D49" s="76">
        <v>2167</v>
      </c>
      <c r="E49" s="76">
        <v>2162</v>
      </c>
      <c r="F49" s="76">
        <v>2062</v>
      </c>
      <c r="G49" s="76">
        <v>2038</v>
      </c>
      <c r="H49" s="76">
        <v>1818</v>
      </c>
      <c r="I49" s="76">
        <v>1783</v>
      </c>
      <c r="J49" s="76">
        <v>1803</v>
      </c>
      <c r="K49" s="76">
        <v>1749</v>
      </c>
      <c r="L49" s="76">
        <v>1801</v>
      </c>
      <c r="M49" s="77">
        <v>1799</v>
      </c>
      <c r="N49" s="75">
        <f t="shared" si="1"/>
        <v>1959.5</v>
      </c>
    </row>
    <row r="50" spans="1:14" ht="12" customHeight="1">
      <c r="A50" s="74" t="str">
        <f>'Pregnant Women Participating'!A50</f>
        <v>Texas</v>
      </c>
      <c r="B50" s="75">
        <v>73960</v>
      </c>
      <c r="C50" s="76">
        <v>75090</v>
      </c>
      <c r="D50" s="76">
        <v>76298</v>
      </c>
      <c r="E50" s="76">
        <v>76885</v>
      </c>
      <c r="F50" s="76">
        <v>77048</v>
      </c>
      <c r="G50" s="76">
        <v>77825</v>
      </c>
      <c r="H50" s="76">
        <v>78057</v>
      </c>
      <c r="I50" s="76">
        <v>78225</v>
      </c>
      <c r="J50" s="76">
        <v>78276</v>
      </c>
      <c r="K50" s="76">
        <v>78286</v>
      </c>
      <c r="L50" s="76">
        <v>79058</v>
      </c>
      <c r="M50" s="77">
        <v>79423</v>
      </c>
      <c r="N50" s="75">
        <f t="shared" si="1"/>
        <v>77369.25</v>
      </c>
    </row>
    <row r="51" spans="1:14" ht="12" customHeight="1">
      <c r="A51" s="74" t="str">
        <f>'Pregnant Women Participating'!A51</f>
        <v>Acoma, Canoncito &amp; Laguna, NM</v>
      </c>
      <c r="B51" s="75">
        <v>15</v>
      </c>
      <c r="C51" s="76">
        <v>12</v>
      </c>
      <c r="D51" s="76">
        <v>13</v>
      </c>
      <c r="E51" s="76">
        <v>13</v>
      </c>
      <c r="F51" s="76">
        <v>14</v>
      </c>
      <c r="G51" s="76">
        <v>11</v>
      </c>
      <c r="H51" s="76">
        <v>11</v>
      </c>
      <c r="I51" s="76">
        <v>16</v>
      </c>
      <c r="J51" s="76">
        <v>19</v>
      </c>
      <c r="K51" s="76">
        <v>20</v>
      </c>
      <c r="L51" s="76">
        <v>19</v>
      </c>
      <c r="M51" s="77">
        <v>18</v>
      </c>
      <c r="N51" s="75">
        <f t="shared" si="1"/>
        <v>15.083333333333334</v>
      </c>
    </row>
    <row r="52" spans="1:14" ht="12" customHeight="1">
      <c r="A52" s="74" t="str">
        <f>'Pregnant Women Participating'!A52</f>
        <v>Eight Northern Pueblos, NM</v>
      </c>
      <c r="B52" s="75">
        <v>5</v>
      </c>
      <c r="C52" s="76">
        <v>5</v>
      </c>
      <c r="D52" s="76">
        <v>8</v>
      </c>
      <c r="E52" s="76">
        <v>7</v>
      </c>
      <c r="F52" s="76">
        <v>9</v>
      </c>
      <c r="G52" s="76">
        <v>9</v>
      </c>
      <c r="H52" s="76">
        <v>8</v>
      </c>
      <c r="I52" s="76">
        <v>7</v>
      </c>
      <c r="J52" s="76">
        <v>9</v>
      </c>
      <c r="K52" s="76">
        <v>10</v>
      </c>
      <c r="L52" s="76">
        <v>10</v>
      </c>
      <c r="M52" s="77">
        <v>7</v>
      </c>
      <c r="N52" s="75">
        <f t="shared" si="1"/>
        <v>7.833333333333333</v>
      </c>
    </row>
    <row r="53" spans="1:14" ht="12" customHeight="1">
      <c r="A53" s="74" t="str">
        <f>'Pregnant Women Participating'!A53</f>
        <v>Five Sandoval Pueblos, NM</v>
      </c>
      <c r="B53" s="75">
        <v>22</v>
      </c>
      <c r="C53" s="76">
        <v>19</v>
      </c>
      <c r="D53" s="76">
        <v>19</v>
      </c>
      <c r="E53" s="76">
        <v>17</v>
      </c>
      <c r="F53" s="76">
        <v>15</v>
      </c>
      <c r="G53" s="76">
        <v>14</v>
      </c>
      <c r="H53" s="76">
        <v>14</v>
      </c>
      <c r="I53" s="76">
        <v>13</v>
      </c>
      <c r="J53" s="76">
        <v>15</v>
      </c>
      <c r="K53" s="76">
        <v>17</v>
      </c>
      <c r="L53" s="76">
        <v>17</v>
      </c>
      <c r="M53" s="77">
        <v>13</v>
      </c>
      <c r="N53" s="75">
        <f t="shared" si="1"/>
        <v>16.25</v>
      </c>
    </row>
    <row r="54" spans="1:14" ht="12" customHeight="1">
      <c r="A54" s="74" t="str">
        <f>'Pregnant Women Participating'!A54</f>
        <v>Isleta Pueblo, NM</v>
      </c>
      <c r="B54" s="75">
        <v>30</v>
      </c>
      <c r="C54" s="76">
        <v>26</v>
      </c>
      <c r="D54" s="76">
        <v>23</v>
      </c>
      <c r="E54" s="76">
        <v>20</v>
      </c>
      <c r="F54" s="76">
        <v>17</v>
      </c>
      <c r="G54" s="76">
        <v>26</v>
      </c>
      <c r="H54" s="76">
        <v>24</v>
      </c>
      <c r="I54" s="76">
        <v>26</v>
      </c>
      <c r="J54" s="76">
        <v>21</v>
      </c>
      <c r="K54" s="76">
        <v>20</v>
      </c>
      <c r="L54" s="76">
        <v>22</v>
      </c>
      <c r="M54" s="77">
        <v>16</v>
      </c>
      <c r="N54" s="75">
        <f t="shared" si="1"/>
        <v>22.583333333333332</v>
      </c>
    </row>
    <row r="55" spans="1:14" ht="12" customHeight="1">
      <c r="A55" s="74" t="str">
        <f>'Pregnant Women Participating'!A55</f>
        <v>San Felipe Pueblo, NM</v>
      </c>
      <c r="B55" s="75">
        <v>1</v>
      </c>
      <c r="C55" s="76">
        <v>1</v>
      </c>
      <c r="D55" s="76">
        <v>3</v>
      </c>
      <c r="E55" s="76">
        <v>0</v>
      </c>
      <c r="F55" s="76">
        <v>0</v>
      </c>
      <c r="G55" s="76">
        <v>2</v>
      </c>
      <c r="H55" s="76">
        <v>0</v>
      </c>
      <c r="I55" s="76">
        <v>2</v>
      </c>
      <c r="J55" s="76">
        <v>1</v>
      </c>
      <c r="K55" s="76">
        <v>2</v>
      </c>
      <c r="L55" s="76">
        <v>11</v>
      </c>
      <c r="M55" s="77">
        <v>8</v>
      </c>
      <c r="N55" s="75">
        <f t="shared" si="1"/>
        <v>2.5833333333333335</v>
      </c>
    </row>
    <row r="56" spans="1:14" ht="12" customHeight="1">
      <c r="A56" s="74" t="str">
        <f>'Pregnant Women Participating'!A56</f>
        <v>Santo Domingo Tribe, NM</v>
      </c>
      <c r="B56" s="75">
        <v>4</v>
      </c>
      <c r="C56" s="76">
        <v>3</v>
      </c>
      <c r="D56" s="76">
        <v>6</v>
      </c>
      <c r="E56" s="76">
        <v>5</v>
      </c>
      <c r="F56" s="76">
        <v>4</v>
      </c>
      <c r="G56" s="76">
        <v>5</v>
      </c>
      <c r="H56" s="76">
        <v>3</v>
      </c>
      <c r="I56" s="76">
        <v>4</v>
      </c>
      <c r="J56" s="76">
        <v>5</v>
      </c>
      <c r="K56" s="76">
        <v>3</v>
      </c>
      <c r="L56" s="76">
        <v>4</v>
      </c>
      <c r="M56" s="77">
        <v>3</v>
      </c>
      <c r="N56" s="75">
        <f t="shared" si="1"/>
        <v>4.083333333333333</v>
      </c>
    </row>
    <row r="57" spans="1:14" ht="12" customHeight="1">
      <c r="A57" s="74" t="str">
        <f>'Pregnant Women Participating'!A57</f>
        <v>Zuni Pueblo, NM</v>
      </c>
      <c r="B57" s="75">
        <v>16</v>
      </c>
      <c r="C57" s="76">
        <v>17</v>
      </c>
      <c r="D57" s="76">
        <v>17</v>
      </c>
      <c r="E57" s="76">
        <v>15</v>
      </c>
      <c r="F57" s="76">
        <v>11</v>
      </c>
      <c r="G57" s="76">
        <v>17</v>
      </c>
      <c r="H57" s="76">
        <v>14</v>
      </c>
      <c r="I57" s="76">
        <v>13</v>
      </c>
      <c r="J57" s="76">
        <v>15</v>
      </c>
      <c r="K57" s="76">
        <v>20</v>
      </c>
      <c r="L57" s="76">
        <v>13</v>
      </c>
      <c r="M57" s="77">
        <v>12</v>
      </c>
      <c r="N57" s="75">
        <f t="shared" si="1"/>
        <v>15</v>
      </c>
    </row>
    <row r="58" spans="1:14" ht="12" customHeight="1">
      <c r="A58" s="74" t="str">
        <f>'Pregnant Women Participating'!A58</f>
        <v>Cherokee Nation, OK</v>
      </c>
      <c r="B58" s="75">
        <v>74</v>
      </c>
      <c r="C58" s="76">
        <v>71</v>
      </c>
      <c r="D58" s="76">
        <v>80</v>
      </c>
      <c r="E58" s="76">
        <v>84</v>
      </c>
      <c r="F58" s="76">
        <v>77</v>
      </c>
      <c r="G58" s="76">
        <v>71</v>
      </c>
      <c r="H58" s="76">
        <v>76</v>
      </c>
      <c r="I58" s="76">
        <v>80</v>
      </c>
      <c r="J58" s="76">
        <v>75</v>
      </c>
      <c r="K58" s="76">
        <v>63</v>
      </c>
      <c r="L58" s="76">
        <v>60</v>
      </c>
      <c r="M58" s="77">
        <v>68</v>
      </c>
      <c r="N58" s="75">
        <f t="shared" si="1"/>
        <v>73.25</v>
      </c>
    </row>
    <row r="59" spans="1:14" ht="12" customHeight="1">
      <c r="A59" s="74" t="str">
        <f>'Pregnant Women Participating'!A59</f>
        <v>Chickasaw Nation, OK</v>
      </c>
      <c r="B59" s="75">
        <v>47</v>
      </c>
      <c r="C59" s="76">
        <v>42</v>
      </c>
      <c r="D59" s="76">
        <v>39</v>
      </c>
      <c r="E59" s="76">
        <v>44</v>
      </c>
      <c r="F59" s="76">
        <v>42</v>
      </c>
      <c r="G59" s="76">
        <v>45</v>
      </c>
      <c r="H59" s="76">
        <v>43</v>
      </c>
      <c r="I59" s="76">
        <v>51</v>
      </c>
      <c r="J59" s="76">
        <v>45</v>
      </c>
      <c r="K59" s="76">
        <v>46</v>
      </c>
      <c r="L59" s="76">
        <v>53</v>
      </c>
      <c r="M59" s="77">
        <v>57</v>
      </c>
      <c r="N59" s="75">
        <f t="shared" si="1"/>
        <v>46.166666666666664</v>
      </c>
    </row>
    <row r="60" spans="1:14" ht="12" customHeight="1">
      <c r="A60" s="74" t="str">
        <f>'Pregnant Women Participating'!A60</f>
        <v>Choctaw Nation, OK</v>
      </c>
      <c r="B60" s="75">
        <v>27</v>
      </c>
      <c r="C60" s="76">
        <v>30</v>
      </c>
      <c r="D60" s="76">
        <v>31</v>
      </c>
      <c r="E60" s="76">
        <v>38</v>
      </c>
      <c r="F60" s="76">
        <v>37</v>
      </c>
      <c r="G60" s="76">
        <v>39</v>
      </c>
      <c r="H60" s="76">
        <v>41</v>
      </c>
      <c r="I60" s="76">
        <v>38</v>
      </c>
      <c r="J60" s="76">
        <v>38</v>
      </c>
      <c r="K60" s="76">
        <v>39</v>
      </c>
      <c r="L60" s="76">
        <v>31</v>
      </c>
      <c r="M60" s="77">
        <v>38</v>
      </c>
      <c r="N60" s="75">
        <f t="shared" si="1"/>
        <v>35.583333333333336</v>
      </c>
    </row>
    <row r="61" spans="1:14" ht="12" customHeight="1">
      <c r="A61" s="74" t="str">
        <f>'Pregnant Women Participating'!A61</f>
        <v>Citizen Potawatomi Nation, OK</v>
      </c>
      <c r="B61" s="75">
        <v>16</v>
      </c>
      <c r="C61" s="76">
        <v>21</v>
      </c>
      <c r="D61" s="76">
        <v>12</v>
      </c>
      <c r="E61" s="76">
        <v>8</v>
      </c>
      <c r="F61" s="76">
        <v>5</v>
      </c>
      <c r="G61" s="76">
        <v>9</v>
      </c>
      <c r="H61" s="76">
        <v>8</v>
      </c>
      <c r="I61" s="76">
        <v>8</v>
      </c>
      <c r="J61" s="76">
        <v>11</v>
      </c>
      <c r="K61" s="76">
        <v>13</v>
      </c>
      <c r="L61" s="76">
        <v>11</v>
      </c>
      <c r="M61" s="77">
        <v>12</v>
      </c>
      <c r="N61" s="75">
        <f t="shared" si="1"/>
        <v>11.166666666666666</v>
      </c>
    </row>
    <row r="62" spans="1:14" ht="12" customHeight="1">
      <c r="A62" s="74" t="str">
        <f>'Pregnant Women Participating'!A62</f>
        <v>Inter-Tribal Council, OK</v>
      </c>
      <c r="B62" s="75">
        <v>12</v>
      </c>
      <c r="C62" s="76">
        <v>9</v>
      </c>
      <c r="D62" s="76">
        <v>8</v>
      </c>
      <c r="E62" s="76">
        <v>12</v>
      </c>
      <c r="F62" s="76">
        <v>7</v>
      </c>
      <c r="G62" s="76">
        <v>9</v>
      </c>
      <c r="H62" s="76">
        <v>4</v>
      </c>
      <c r="I62" s="76">
        <v>3</v>
      </c>
      <c r="J62" s="76">
        <v>6</v>
      </c>
      <c r="K62" s="76">
        <v>5</v>
      </c>
      <c r="L62" s="76">
        <v>9</v>
      </c>
      <c r="M62" s="77">
        <v>9</v>
      </c>
      <c r="N62" s="75">
        <f t="shared" si="1"/>
        <v>7.75</v>
      </c>
    </row>
    <row r="63" spans="1:14" ht="12" customHeight="1">
      <c r="A63" s="74" t="str">
        <f>'Pregnant Women Participating'!A63</f>
        <v>Muscogee Creek Nation, OK</v>
      </c>
      <c r="B63" s="75">
        <v>18</v>
      </c>
      <c r="C63" s="76">
        <v>19</v>
      </c>
      <c r="D63" s="76">
        <v>18</v>
      </c>
      <c r="E63" s="76">
        <v>17</v>
      </c>
      <c r="F63" s="76">
        <v>11</v>
      </c>
      <c r="G63" s="76">
        <v>15</v>
      </c>
      <c r="H63" s="76">
        <v>14</v>
      </c>
      <c r="I63" s="76">
        <v>15</v>
      </c>
      <c r="J63" s="76">
        <v>14</v>
      </c>
      <c r="K63" s="76">
        <v>13</v>
      </c>
      <c r="L63" s="76">
        <v>9</v>
      </c>
      <c r="M63" s="77">
        <v>9</v>
      </c>
      <c r="N63" s="75">
        <f t="shared" si="1"/>
        <v>14.333333333333334</v>
      </c>
    </row>
    <row r="64" spans="1:14" ht="12" customHeight="1">
      <c r="A64" s="74" t="str">
        <f>'Pregnant Women Participating'!A64</f>
        <v>Osage Tribal Council, OK</v>
      </c>
      <c r="B64" s="75">
        <v>27</v>
      </c>
      <c r="C64" s="76">
        <v>18</v>
      </c>
      <c r="D64" s="76">
        <v>22</v>
      </c>
      <c r="E64" s="76">
        <v>27</v>
      </c>
      <c r="F64" s="76">
        <v>20</v>
      </c>
      <c r="G64" s="76">
        <v>13</v>
      </c>
      <c r="H64" s="76">
        <v>26</v>
      </c>
      <c r="I64" s="76">
        <v>25</v>
      </c>
      <c r="J64" s="76">
        <v>30</v>
      </c>
      <c r="K64" s="76">
        <v>27</v>
      </c>
      <c r="L64" s="76">
        <v>30</v>
      </c>
      <c r="M64" s="77">
        <v>27</v>
      </c>
      <c r="N64" s="75">
        <f t="shared" si="1"/>
        <v>24.333333333333332</v>
      </c>
    </row>
    <row r="65" spans="1:14" ht="12" customHeight="1">
      <c r="A65" s="74" t="str">
        <f>'Pregnant Women Participating'!A65</f>
        <v>Otoe-Missouria Tribe, OK</v>
      </c>
      <c r="B65" s="75">
        <v>4</v>
      </c>
      <c r="C65" s="76">
        <v>5</v>
      </c>
      <c r="D65" s="76">
        <v>6</v>
      </c>
      <c r="E65" s="76">
        <v>4</v>
      </c>
      <c r="F65" s="76">
        <v>6</v>
      </c>
      <c r="G65" s="76">
        <v>7</v>
      </c>
      <c r="H65" s="76">
        <v>10</v>
      </c>
      <c r="I65" s="76">
        <v>6</v>
      </c>
      <c r="J65" s="76">
        <v>9</v>
      </c>
      <c r="K65" s="76">
        <v>9</v>
      </c>
      <c r="L65" s="76">
        <v>9</v>
      </c>
      <c r="M65" s="77">
        <v>9</v>
      </c>
      <c r="N65" s="75">
        <f t="shared" si="1"/>
        <v>7</v>
      </c>
    </row>
    <row r="66" spans="1:14" ht="12" customHeight="1">
      <c r="A66" s="74" t="str">
        <f>'Pregnant Women Participating'!A66</f>
        <v>Wichita, Caddo &amp; Delaware (WCD), OK</v>
      </c>
      <c r="B66" s="75">
        <v>36</v>
      </c>
      <c r="C66" s="76">
        <v>38</v>
      </c>
      <c r="D66" s="76">
        <v>46</v>
      </c>
      <c r="E66" s="76">
        <v>39</v>
      </c>
      <c r="F66" s="76">
        <v>46</v>
      </c>
      <c r="G66" s="76">
        <v>45</v>
      </c>
      <c r="H66" s="76">
        <v>55</v>
      </c>
      <c r="I66" s="76">
        <v>59</v>
      </c>
      <c r="J66" s="76">
        <v>58</v>
      </c>
      <c r="K66" s="76">
        <v>54</v>
      </c>
      <c r="L66" s="76">
        <v>51</v>
      </c>
      <c r="M66" s="77">
        <v>54</v>
      </c>
      <c r="N66" s="75">
        <f t="shared" si="1"/>
        <v>48.416666666666664</v>
      </c>
    </row>
    <row r="67" spans="1:14" s="84" customFormat="1" ht="24.75" customHeight="1">
      <c r="A67" s="79" t="str">
        <f>'Pregnant Women Participating'!A67</f>
        <v>Southwest Region</v>
      </c>
      <c r="B67" s="80">
        <v>80885</v>
      </c>
      <c r="C67" s="81">
        <v>81973</v>
      </c>
      <c r="D67" s="81">
        <v>83203</v>
      </c>
      <c r="E67" s="81">
        <v>83707</v>
      </c>
      <c r="F67" s="81">
        <v>83675</v>
      </c>
      <c r="G67" s="81">
        <v>84645</v>
      </c>
      <c r="H67" s="81">
        <v>84731</v>
      </c>
      <c r="I67" s="81">
        <v>84887</v>
      </c>
      <c r="J67" s="81">
        <v>84927</v>
      </c>
      <c r="K67" s="81">
        <v>84898</v>
      </c>
      <c r="L67" s="81">
        <v>85842</v>
      </c>
      <c r="M67" s="82">
        <v>86325</v>
      </c>
      <c r="N67" s="80">
        <f t="shared" si="1"/>
        <v>84141.5</v>
      </c>
    </row>
    <row r="68" spans="1:14" ht="12" customHeight="1">
      <c r="A68" s="74" t="str">
        <f>'Pregnant Women Participating'!A68</f>
        <v>Colorado</v>
      </c>
      <c r="B68" s="75">
        <v>2762</v>
      </c>
      <c r="C68" s="76">
        <v>2724</v>
      </c>
      <c r="D68" s="76">
        <v>2781</v>
      </c>
      <c r="E68" s="76">
        <v>2678</v>
      </c>
      <c r="F68" s="76">
        <v>2564</v>
      </c>
      <c r="G68" s="76">
        <v>2705</v>
      </c>
      <c r="H68" s="76">
        <v>2649</v>
      </c>
      <c r="I68" s="76">
        <v>2585</v>
      </c>
      <c r="J68" s="76">
        <v>2514</v>
      </c>
      <c r="K68" s="76">
        <v>2316</v>
      </c>
      <c r="L68" s="76">
        <v>2266</v>
      </c>
      <c r="M68" s="77">
        <v>2172</v>
      </c>
      <c r="N68" s="75">
        <f t="shared" si="1"/>
        <v>2559.6666666666665</v>
      </c>
    </row>
    <row r="69" spans="1:14" ht="12" customHeight="1">
      <c r="A69" s="74" t="str">
        <f>'Pregnant Women Participating'!A69</f>
        <v>Iowa</v>
      </c>
      <c r="B69" s="75">
        <v>1581</v>
      </c>
      <c r="C69" s="76">
        <v>1548</v>
      </c>
      <c r="D69" s="76">
        <v>1587</v>
      </c>
      <c r="E69" s="76">
        <v>1555</v>
      </c>
      <c r="F69" s="76">
        <v>1496</v>
      </c>
      <c r="G69" s="76">
        <v>1474</v>
      </c>
      <c r="H69" s="76">
        <v>1469</v>
      </c>
      <c r="I69" s="76">
        <v>1469</v>
      </c>
      <c r="J69" s="76">
        <v>1482</v>
      </c>
      <c r="K69" s="76">
        <v>1452</v>
      </c>
      <c r="L69" s="76">
        <v>1514</v>
      </c>
      <c r="M69" s="77">
        <v>1578</v>
      </c>
      <c r="N69" s="75">
        <f t="shared" si="1"/>
        <v>1517.0833333333333</v>
      </c>
    </row>
    <row r="70" spans="1:14" ht="12" customHeight="1">
      <c r="A70" s="74" t="str">
        <f>'Pregnant Women Participating'!A70</f>
        <v>Kansas</v>
      </c>
      <c r="B70" s="75">
        <v>1641</v>
      </c>
      <c r="C70" s="76">
        <v>1617</v>
      </c>
      <c r="D70" s="76">
        <v>1607</v>
      </c>
      <c r="E70" s="76">
        <v>1560</v>
      </c>
      <c r="F70" s="76">
        <v>1526</v>
      </c>
      <c r="G70" s="76">
        <v>1550</v>
      </c>
      <c r="H70" s="76">
        <v>1546</v>
      </c>
      <c r="I70" s="76">
        <v>1559</v>
      </c>
      <c r="J70" s="76">
        <v>1557</v>
      </c>
      <c r="K70" s="76">
        <v>1562</v>
      </c>
      <c r="L70" s="76">
        <v>1582</v>
      </c>
      <c r="M70" s="77">
        <v>1619</v>
      </c>
      <c r="N70" s="75">
        <f aca="true" t="shared" si="2" ref="N70:N101">IF(SUM(B70:M70)&gt;0,AVERAGE(B70:M70),"0")</f>
        <v>1577.1666666666667</v>
      </c>
    </row>
    <row r="71" spans="1:14" ht="12" customHeight="1">
      <c r="A71" s="74" t="str">
        <f>'Pregnant Women Participating'!A71</f>
        <v>Missouri</v>
      </c>
      <c r="B71" s="75">
        <v>3183</v>
      </c>
      <c r="C71" s="76">
        <v>3160</v>
      </c>
      <c r="D71" s="76">
        <v>3163</v>
      </c>
      <c r="E71" s="76">
        <v>3074</v>
      </c>
      <c r="F71" s="76">
        <v>2973</v>
      </c>
      <c r="G71" s="76">
        <v>3146</v>
      </c>
      <c r="H71" s="76">
        <v>2642</v>
      </c>
      <c r="I71" s="76">
        <v>2553</v>
      </c>
      <c r="J71" s="76">
        <v>2626</v>
      </c>
      <c r="K71" s="76">
        <v>2521</v>
      </c>
      <c r="L71" s="76">
        <v>2740</v>
      </c>
      <c r="M71" s="77">
        <v>2801</v>
      </c>
      <c r="N71" s="75">
        <f t="shared" si="2"/>
        <v>2881.8333333333335</v>
      </c>
    </row>
    <row r="72" spans="1:14" ht="12" customHeight="1">
      <c r="A72" s="74" t="str">
        <f>'Pregnant Women Participating'!A72</f>
        <v>Montana</v>
      </c>
      <c r="B72" s="75">
        <v>387</v>
      </c>
      <c r="C72" s="76">
        <v>388</v>
      </c>
      <c r="D72" s="76">
        <v>387</v>
      </c>
      <c r="E72" s="76">
        <v>380</v>
      </c>
      <c r="F72" s="76">
        <v>368</v>
      </c>
      <c r="G72" s="76">
        <v>385</v>
      </c>
      <c r="H72" s="76">
        <v>408</v>
      </c>
      <c r="I72" s="76">
        <v>387</v>
      </c>
      <c r="J72" s="76">
        <v>369</v>
      </c>
      <c r="K72" s="76">
        <v>357</v>
      </c>
      <c r="L72" s="76">
        <v>364</v>
      </c>
      <c r="M72" s="77">
        <v>396</v>
      </c>
      <c r="N72" s="75">
        <f t="shared" si="2"/>
        <v>381.3333333333333</v>
      </c>
    </row>
    <row r="73" spans="1:14" ht="12" customHeight="1">
      <c r="A73" s="74" t="str">
        <f>'Pregnant Women Participating'!A73</f>
        <v>Nebraska</v>
      </c>
      <c r="B73" s="75">
        <v>1235</v>
      </c>
      <c r="C73" s="76">
        <v>1221</v>
      </c>
      <c r="D73" s="76">
        <v>1202</v>
      </c>
      <c r="E73" s="76">
        <v>1208</v>
      </c>
      <c r="F73" s="76">
        <v>1173</v>
      </c>
      <c r="G73" s="76">
        <v>1208</v>
      </c>
      <c r="H73" s="76">
        <v>1183</v>
      </c>
      <c r="I73" s="76">
        <v>1108</v>
      </c>
      <c r="J73" s="76">
        <v>1138</v>
      </c>
      <c r="K73" s="76">
        <v>1094</v>
      </c>
      <c r="L73" s="76">
        <v>1121</v>
      </c>
      <c r="M73" s="77">
        <v>1166</v>
      </c>
      <c r="N73" s="75">
        <f t="shared" si="2"/>
        <v>1171.4166666666667</v>
      </c>
    </row>
    <row r="74" spans="1:14" ht="12" customHeight="1">
      <c r="A74" s="74" t="str">
        <f>'Pregnant Women Participating'!A74</f>
        <v>North Dakota</v>
      </c>
      <c r="B74" s="75">
        <v>228</v>
      </c>
      <c r="C74" s="76">
        <v>213</v>
      </c>
      <c r="D74" s="76">
        <v>198</v>
      </c>
      <c r="E74" s="76">
        <v>214</v>
      </c>
      <c r="F74" s="76">
        <v>222</v>
      </c>
      <c r="G74" s="76">
        <v>223</v>
      </c>
      <c r="H74" s="76">
        <v>261</v>
      </c>
      <c r="I74" s="76">
        <v>251</v>
      </c>
      <c r="J74" s="76">
        <v>258</v>
      </c>
      <c r="K74" s="76">
        <v>262</v>
      </c>
      <c r="L74" s="76">
        <v>260</v>
      </c>
      <c r="M74" s="77">
        <v>264</v>
      </c>
      <c r="N74" s="75">
        <f t="shared" si="2"/>
        <v>237.83333333333334</v>
      </c>
    </row>
    <row r="75" spans="1:14" ht="12" customHeight="1">
      <c r="A75" s="74" t="str">
        <f>'Pregnant Women Participating'!A75</f>
        <v>South Dakota</v>
      </c>
      <c r="B75" s="75">
        <v>440</v>
      </c>
      <c r="C75" s="76">
        <v>430</v>
      </c>
      <c r="D75" s="76">
        <v>466</v>
      </c>
      <c r="E75" s="76">
        <v>461</v>
      </c>
      <c r="F75" s="76">
        <v>440</v>
      </c>
      <c r="G75" s="76">
        <v>451</v>
      </c>
      <c r="H75" s="76">
        <v>436</v>
      </c>
      <c r="I75" s="76">
        <v>414</v>
      </c>
      <c r="J75" s="76">
        <v>408</v>
      </c>
      <c r="K75" s="76">
        <v>378</v>
      </c>
      <c r="L75" s="76">
        <v>357</v>
      </c>
      <c r="M75" s="77">
        <v>365</v>
      </c>
      <c r="N75" s="75">
        <f t="shared" si="2"/>
        <v>420.5</v>
      </c>
    </row>
    <row r="76" spans="1:14" ht="12" customHeight="1">
      <c r="A76" s="74" t="str">
        <f>'Pregnant Women Participating'!A76</f>
        <v>Utah</v>
      </c>
      <c r="B76" s="75">
        <v>2629</v>
      </c>
      <c r="C76" s="76">
        <v>2613</v>
      </c>
      <c r="D76" s="76">
        <v>2585</v>
      </c>
      <c r="E76" s="76">
        <v>2683</v>
      </c>
      <c r="F76" s="76">
        <v>2660</v>
      </c>
      <c r="G76" s="76">
        <v>2599</v>
      </c>
      <c r="H76" s="76">
        <v>2569</v>
      </c>
      <c r="I76" s="76">
        <v>2611</v>
      </c>
      <c r="J76" s="76">
        <v>2616</v>
      </c>
      <c r="K76" s="76">
        <v>2097</v>
      </c>
      <c r="L76" s="76">
        <v>1939</v>
      </c>
      <c r="M76" s="77">
        <v>1792</v>
      </c>
      <c r="N76" s="75">
        <f t="shared" si="2"/>
        <v>2449.4166666666665</v>
      </c>
    </row>
    <row r="77" spans="1:14" ht="12" customHeight="1">
      <c r="A77" s="74" t="str">
        <f>'Pregnant Women Participating'!A77</f>
        <v>Wyoming</v>
      </c>
      <c r="B77" s="75">
        <v>164</v>
      </c>
      <c r="C77" s="76">
        <v>178</v>
      </c>
      <c r="D77" s="76">
        <v>189</v>
      </c>
      <c r="E77" s="76">
        <v>185</v>
      </c>
      <c r="F77" s="76">
        <v>185</v>
      </c>
      <c r="G77" s="76">
        <v>207</v>
      </c>
      <c r="H77" s="76">
        <v>195</v>
      </c>
      <c r="I77" s="76">
        <v>191</v>
      </c>
      <c r="J77" s="76">
        <v>189</v>
      </c>
      <c r="K77" s="76">
        <v>174</v>
      </c>
      <c r="L77" s="76">
        <v>191</v>
      </c>
      <c r="M77" s="77">
        <v>183</v>
      </c>
      <c r="N77" s="75">
        <f t="shared" si="2"/>
        <v>185.91666666666666</v>
      </c>
    </row>
    <row r="78" spans="1:14" ht="12" customHeight="1">
      <c r="A78" s="74" t="str">
        <f>'Pregnant Women Participating'!A78</f>
        <v>Ute Mountain Ute Tribe, CO</v>
      </c>
      <c r="B78" s="75">
        <v>6</v>
      </c>
      <c r="C78" s="76">
        <v>4</v>
      </c>
      <c r="D78" s="76">
        <v>6</v>
      </c>
      <c r="E78" s="76">
        <v>6</v>
      </c>
      <c r="F78" s="76">
        <v>4</v>
      </c>
      <c r="G78" s="76">
        <v>5</v>
      </c>
      <c r="H78" s="76">
        <v>5</v>
      </c>
      <c r="I78" s="76">
        <v>5</v>
      </c>
      <c r="J78" s="76">
        <v>6</v>
      </c>
      <c r="K78" s="76">
        <v>4</v>
      </c>
      <c r="L78" s="76">
        <v>7</v>
      </c>
      <c r="M78" s="77">
        <v>8</v>
      </c>
      <c r="N78" s="75">
        <f t="shared" si="2"/>
        <v>5.5</v>
      </c>
    </row>
    <row r="79" spans="1:14" ht="12" customHeight="1">
      <c r="A79" s="74" t="str">
        <f>'Pregnant Women Participating'!A79</f>
        <v>Omaha Sioux, NE</v>
      </c>
      <c r="B79" s="75">
        <v>3</v>
      </c>
      <c r="C79" s="76">
        <v>3</v>
      </c>
      <c r="D79" s="76">
        <v>5</v>
      </c>
      <c r="E79" s="76">
        <v>3</v>
      </c>
      <c r="F79" s="76">
        <v>5</v>
      </c>
      <c r="G79" s="76">
        <v>3</v>
      </c>
      <c r="H79" s="76">
        <v>4</v>
      </c>
      <c r="I79" s="76">
        <v>2</v>
      </c>
      <c r="J79" s="76">
        <v>3</v>
      </c>
      <c r="K79" s="76">
        <v>2</v>
      </c>
      <c r="L79" s="76">
        <v>2</v>
      </c>
      <c r="M79" s="77">
        <v>2</v>
      </c>
      <c r="N79" s="75">
        <f t="shared" si="2"/>
        <v>3.0833333333333335</v>
      </c>
    </row>
    <row r="80" spans="1:14" ht="12" customHeight="1">
      <c r="A80" s="74" t="str">
        <f>'Pregnant Women Participating'!A80</f>
        <v>Santee Sioux, NE</v>
      </c>
      <c r="B80" s="75">
        <v>1</v>
      </c>
      <c r="C80" s="76">
        <v>1</v>
      </c>
      <c r="D80" s="76">
        <v>1</v>
      </c>
      <c r="E80" s="76">
        <v>1</v>
      </c>
      <c r="F80" s="76">
        <v>1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7">
        <v>0</v>
      </c>
      <c r="N80" s="75">
        <f t="shared" si="2"/>
        <v>0.4166666666666667</v>
      </c>
    </row>
    <row r="81" spans="1:14" ht="12" customHeight="1">
      <c r="A81" s="74" t="str">
        <f>'Pregnant Women Participating'!A81</f>
        <v>Winnebago Tribe, NE</v>
      </c>
      <c r="B81" s="75">
        <v>2</v>
      </c>
      <c r="C81" s="76">
        <v>2</v>
      </c>
      <c r="D81" s="76">
        <v>2</v>
      </c>
      <c r="E81" s="76">
        <v>1</v>
      </c>
      <c r="F81" s="76">
        <v>0</v>
      </c>
      <c r="G81" s="76">
        <v>0</v>
      </c>
      <c r="H81" s="76">
        <v>0</v>
      </c>
      <c r="I81" s="76">
        <v>0</v>
      </c>
      <c r="J81" s="76">
        <v>1</v>
      </c>
      <c r="K81" s="76">
        <v>1</v>
      </c>
      <c r="L81" s="76">
        <v>1</v>
      </c>
      <c r="M81" s="77">
        <v>2</v>
      </c>
      <c r="N81" s="75">
        <f t="shared" si="2"/>
        <v>1</v>
      </c>
    </row>
    <row r="82" spans="1:14" ht="12" customHeight="1">
      <c r="A82" s="74" t="str">
        <f>'Pregnant Women Participating'!A82</f>
        <v>Standing Rock Sioux Tribe, ND</v>
      </c>
      <c r="B82" s="75">
        <v>3</v>
      </c>
      <c r="C82" s="76">
        <v>4</v>
      </c>
      <c r="D82" s="76">
        <v>4</v>
      </c>
      <c r="E82" s="76">
        <v>7</v>
      </c>
      <c r="F82" s="76">
        <v>5</v>
      </c>
      <c r="G82" s="76">
        <v>6</v>
      </c>
      <c r="H82" s="76">
        <v>6</v>
      </c>
      <c r="I82" s="76">
        <v>8</v>
      </c>
      <c r="J82" s="76">
        <v>13</v>
      </c>
      <c r="K82" s="76">
        <v>14</v>
      </c>
      <c r="L82" s="76">
        <v>16</v>
      </c>
      <c r="M82" s="77">
        <v>17</v>
      </c>
      <c r="N82" s="75">
        <f t="shared" si="2"/>
        <v>8.583333333333334</v>
      </c>
    </row>
    <row r="83" spans="1:14" ht="12" customHeight="1">
      <c r="A83" s="74" t="str">
        <f>'Pregnant Women Participating'!A83</f>
        <v>Three Affiliated Tribes, ND</v>
      </c>
      <c r="B83" s="75">
        <v>4</v>
      </c>
      <c r="C83" s="76">
        <v>3</v>
      </c>
      <c r="D83" s="76">
        <v>4</v>
      </c>
      <c r="E83" s="76">
        <v>5</v>
      </c>
      <c r="F83" s="76">
        <v>3</v>
      </c>
      <c r="G83" s="76">
        <v>4</v>
      </c>
      <c r="H83" s="76">
        <v>3</v>
      </c>
      <c r="I83" s="76">
        <v>5</v>
      </c>
      <c r="J83" s="76">
        <v>5</v>
      </c>
      <c r="K83" s="76">
        <v>7</v>
      </c>
      <c r="L83" s="76">
        <v>7</v>
      </c>
      <c r="M83" s="77">
        <v>7</v>
      </c>
      <c r="N83" s="75">
        <f t="shared" si="2"/>
        <v>4.75</v>
      </c>
    </row>
    <row r="84" spans="1:14" ht="12" customHeight="1">
      <c r="A84" s="74" t="str">
        <f>'Pregnant Women Participating'!A84</f>
        <v>Cheyenne River Sioux, SD</v>
      </c>
      <c r="B84" s="75">
        <v>9</v>
      </c>
      <c r="C84" s="76">
        <v>9</v>
      </c>
      <c r="D84" s="76">
        <v>6</v>
      </c>
      <c r="E84" s="76">
        <v>6</v>
      </c>
      <c r="F84" s="76">
        <v>5</v>
      </c>
      <c r="G84" s="76">
        <v>7</v>
      </c>
      <c r="H84" s="76">
        <v>7</v>
      </c>
      <c r="I84" s="76">
        <v>9</v>
      </c>
      <c r="J84" s="76">
        <v>8</v>
      </c>
      <c r="K84" s="76">
        <v>8</v>
      </c>
      <c r="L84" s="76">
        <v>8</v>
      </c>
      <c r="M84" s="77">
        <v>8</v>
      </c>
      <c r="N84" s="75">
        <f t="shared" si="2"/>
        <v>7.5</v>
      </c>
    </row>
    <row r="85" spans="1:14" ht="12" customHeight="1">
      <c r="A85" s="74" t="str">
        <f>'Pregnant Women Participating'!A85</f>
        <v>Rosebud Sioux, SD</v>
      </c>
      <c r="B85" s="75">
        <v>36</v>
      </c>
      <c r="C85" s="76">
        <v>39</v>
      </c>
      <c r="D85" s="76">
        <v>38</v>
      </c>
      <c r="E85" s="76">
        <v>35</v>
      </c>
      <c r="F85" s="76">
        <v>35</v>
      </c>
      <c r="G85" s="76">
        <v>43</v>
      </c>
      <c r="H85" s="76">
        <v>37</v>
      </c>
      <c r="I85" s="76">
        <v>37</v>
      </c>
      <c r="J85" s="76">
        <v>37</v>
      </c>
      <c r="K85" s="76">
        <v>39</v>
      </c>
      <c r="L85" s="76">
        <v>39</v>
      </c>
      <c r="M85" s="77">
        <v>39</v>
      </c>
      <c r="N85" s="75">
        <f t="shared" si="2"/>
        <v>37.833333333333336</v>
      </c>
    </row>
    <row r="86" spans="1:14" ht="12" customHeight="1">
      <c r="A86" s="74" t="str">
        <f>'Pregnant Women Participating'!A86</f>
        <v>Northern Arapahoe, WY</v>
      </c>
      <c r="B86" s="75">
        <v>12</v>
      </c>
      <c r="C86" s="76">
        <v>6</v>
      </c>
      <c r="D86" s="76">
        <v>7</v>
      </c>
      <c r="E86" s="76">
        <v>9</v>
      </c>
      <c r="F86" s="76">
        <v>8</v>
      </c>
      <c r="G86" s="76">
        <v>13</v>
      </c>
      <c r="H86" s="76">
        <v>12</v>
      </c>
      <c r="I86" s="76">
        <v>15</v>
      </c>
      <c r="J86" s="76">
        <v>15</v>
      </c>
      <c r="K86" s="76">
        <v>16</v>
      </c>
      <c r="L86" s="76">
        <v>19</v>
      </c>
      <c r="M86" s="77">
        <v>15</v>
      </c>
      <c r="N86" s="75">
        <f t="shared" si="2"/>
        <v>12.25</v>
      </c>
    </row>
    <row r="87" spans="1:14" ht="12" customHeight="1">
      <c r="A87" s="74" t="str">
        <f>'Pregnant Women Participating'!A87</f>
        <v>Shoshone Tribe, WY</v>
      </c>
      <c r="B87" s="75">
        <v>3</v>
      </c>
      <c r="C87" s="76">
        <v>5</v>
      </c>
      <c r="D87" s="76">
        <v>6</v>
      </c>
      <c r="E87" s="76">
        <v>6</v>
      </c>
      <c r="F87" s="76">
        <v>7</v>
      </c>
      <c r="G87" s="76">
        <v>8</v>
      </c>
      <c r="H87" s="76">
        <v>6</v>
      </c>
      <c r="I87" s="76">
        <v>6</v>
      </c>
      <c r="J87" s="76">
        <v>6</v>
      </c>
      <c r="K87" s="76">
        <v>7</v>
      </c>
      <c r="L87" s="76">
        <v>7</v>
      </c>
      <c r="M87" s="77">
        <v>7</v>
      </c>
      <c r="N87" s="75">
        <f t="shared" si="2"/>
        <v>6.166666666666667</v>
      </c>
    </row>
    <row r="88" spans="1:14" s="84" customFormat="1" ht="24.75" customHeight="1">
      <c r="A88" s="79" t="str">
        <f>'Pregnant Women Participating'!A88</f>
        <v>Mountain Plains</v>
      </c>
      <c r="B88" s="80">
        <v>14329</v>
      </c>
      <c r="C88" s="81">
        <v>14168</v>
      </c>
      <c r="D88" s="81">
        <v>14244</v>
      </c>
      <c r="E88" s="81">
        <v>14077</v>
      </c>
      <c r="F88" s="81">
        <v>13680</v>
      </c>
      <c r="G88" s="81">
        <v>14037</v>
      </c>
      <c r="H88" s="81">
        <v>13438</v>
      </c>
      <c r="I88" s="81">
        <v>13215</v>
      </c>
      <c r="J88" s="81">
        <v>13251</v>
      </c>
      <c r="K88" s="81">
        <v>12311</v>
      </c>
      <c r="L88" s="81">
        <v>12440</v>
      </c>
      <c r="M88" s="82">
        <v>12441</v>
      </c>
      <c r="N88" s="80">
        <f t="shared" si="2"/>
        <v>13469.25</v>
      </c>
    </row>
    <row r="89" spans="1:14" ht="12" customHeight="1">
      <c r="A89" s="85" t="str">
        <f>'Pregnant Women Participating'!A89</f>
        <v>Alaska</v>
      </c>
      <c r="B89" s="75">
        <v>699</v>
      </c>
      <c r="C89" s="76">
        <v>717</v>
      </c>
      <c r="D89" s="76">
        <v>734</v>
      </c>
      <c r="E89" s="76">
        <v>729</v>
      </c>
      <c r="F89" s="76">
        <v>715</v>
      </c>
      <c r="G89" s="76">
        <v>702</v>
      </c>
      <c r="H89" s="76">
        <v>714</v>
      </c>
      <c r="I89" s="76">
        <v>724</v>
      </c>
      <c r="J89" s="76">
        <v>736</v>
      </c>
      <c r="K89" s="76">
        <v>753</v>
      </c>
      <c r="L89" s="76">
        <v>726</v>
      </c>
      <c r="M89" s="77">
        <v>724</v>
      </c>
      <c r="N89" s="75">
        <f t="shared" si="2"/>
        <v>722.75</v>
      </c>
    </row>
    <row r="90" spans="1:14" ht="12" customHeight="1">
      <c r="A90" s="85" t="str">
        <f>'Pregnant Women Participating'!A90</f>
        <v>American Samoa</v>
      </c>
      <c r="B90" s="75">
        <v>670</v>
      </c>
      <c r="C90" s="76">
        <v>705</v>
      </c>
      <c r="D90" s="76">
        <v>705</v>
      </c>
      <c r="E90" s="76">
        <v>687</v>
      </c>
      <c r="F90" s="76">
        <v>663</v>
      </c>
      <c r="G90" s="76">
        <v>677</v>
      </c>
      <c r="H90" s="76">
        <v>658</v>
      </c>
      <c r="I90" s="76">
        <v>641</v>
      </c>
      <c r="J90" s="76">
        <v>656</v>
      </c>
      <c r="K90" s="76">
        <v>656</v>
      </c>
      <c r="L90" s="76">
        <v>672</v>
      </c>
      <c r="M90" s="77">
        <v>644</v>
      </c>
      <c r="N90" s="75">
        <f t="shared" si="2"/>
        <v>669.5</v>
      </c>
    </row>
    <row r="91" spans="1:14" ht="12" customHeight="1">
      <c r="A91" s="85" t="str">
        <f>'Pregnant Women Participating'!A91</f>
        <v>Arizona</v>
      </c>
      <c r="B91" s="75">
        <v>7005</v>
      </c>
      <c r="C91" s="76">
        <v>6944</v>
      </c>
      <c r="D91" s="76">
        <v>7044</v>
      </c>
      <c r="E91" s="76">
        <v>7172</v>
      </c>
      <c r="F91" s="76">
        <v>7071</v>
      </c>
      <c r="G91" s="76">
        <v>7233</v>
      </c>
      <c r="H91" s="76">
        <v>7164</v>
      </c>
      <c r="I91" s="76">
        <v>7191</v>
      </c>
      <c r="J91" s="76">
        <v>7290</v>
      </c>
      <c r="K91" s="76">
        <v>7380</v>
      </c>
      <c r="L91" s="76">
        <v>7810</v>
      </c>
      <c r="M91" s="77">
        <v>7838</v>
      </c>
      <c r="N91" s="75">
        <f t="shared" si="2"/>
        <v>7261.833333333333</v>
      </c>
    </row>
    <row r="92" spans="1:14" ht="12" customHeight="1">
      <c r="A92" s="85" t="str">
        <f>'Pregnant Women Participating'!A92</f>
        <v>California</v>
      </c>
      <c r="B92" s="75">
        <v>49887</v>
      </c>
      <c r="C92" s="76">
        <v>50110</v>
      </c>
      <c r="D92" s="76">
        <v>50470</v>
      </c>
      <c r="E92" s="76">
        <v>51325</v>
      </c>
      <c r="F92" s="76">
        <v>50592</v>
      </c>
      <c r="G92" s="76">
        <v>51955</v>
      </c>
      <c r="H92" s="76">
        <v>51836</v>
      </c>
      <c r="I92" s="76">
        <v>52039</v>
      </c>
      <c r="J92" s="76">
        <v>52476</v>
      </c>
      <c r="K92" s="76">
        <v>52020</v>
      </c>
      <c r="L92" s="76">
        <v>52124</v>
      </c>
      <c r="M92" s="77">
        <v>51657</v>
      </c>
      <c r="N92" s="75">
        <f t="shared" si="2"/>
        <v>51374.25</v>
      </c>
    </row>
    <row r="93" spans="1:14" ht="12" customHeight="1">
      <c r="A93" s="85" t="str">
        <f>'Pregnant Women Participating'!A93</f>
        <v>Guam</v>
      </c>
      <c r="B93" s="75">
        <v>305</v>
      </c>
      <c r="C93" s="76">
        <v>276</v>
      </c>
      <c r="D93" s="76">
        <v>290</v>
      </c>
      <c r="E93" s="76">
        <v>279</v>
      </c>
      <c r="F93" s="76">
        <v>303</v>
      </c>
      <c r="G93" s="76">
        <v>303</v>
      </c>
      <c r="H93" s="76">
        <v>297</v>
      </c>
      <c r="I93" s="76">
        <v>300</v>
      </c>
      <c r="J93" s="76">
        <v>295</v>
      </c>
      <c r="K93" s="76">
        <v>304</v>
      </c>
      <c r="L93" s="76">
        <v>316</v>
      </c>
      <c r="M93" s="77">
        <v>286</v>
      </c>
      <c r="N93" s="75">
        <f t="shared" si="2"/>
        <v>296.1666666666667</v>
      </c>
    </row>
    <row r="94" spans="1:14" ht="12" customHeight="1">
      <c r="A94" s="85" t="str">
        <f>'Pregnant Women Participating'!A94</f>
        <v>Hawaii</v>
      </c>
      <c r="B94" s="75">
        <v>1400</v>
      </c>
      <c r="C94" s="76">
        <v>1332</v>
      </c>
      <c r="D94" s="76">
        <v>1269</v>
      </c>
      <c r="E94" s="76">
        <v>1295</v>
      </c>
      <c r="F94" s="76">
        <v>1256</v>
      </c>
      <c r="G94" s="76">
        <v>1304</v>
      </c>
      <c r="H94" s="76">
        <v>1319</v>
      </c>
      <c r="I94" s="76">
        <v>1371</v>
      </c>
      <c r="J94" s="76">
        <v>1378</v>
      </c>
      <c r="K94" s="76">
        <v>1380</v>
      </c>
      <c r="L94" s="76">
        <v>1431</v>
      </c>
      <c r="M94" s="77">
        <v>1496</v>
      </c>
      <c r="N94" s="75">
        <f t="shared" si="2"/>
        <v>1352.5833333333333</v>
      </c>
    </row>
    <row r="95" spans="1:14" ht="12" customHeight="1">
      <c r="A95" s="85" t="str">
        <f>'Pregnant Women Participating'!A95</f>
        <v>Idaho</v>
      </c>
      <c r="B95" s="75">
        <v>817</v>
      </c>
      <c r="C95" s="76">
        <v>825</v>
      </c>
      <c r="D95" s="76">
        <v>835</v>
      </c>
      <c r="E95" s="76">
        <v>849</v>
      </c>
      <c r="F95" s="76">
        <v>837</v>
      </c>
      <c r="G95" s="76">
        <v>854</v>
      </c>
      <c r="H95" s="76">
        <v>838</v>
      </c>
      <c r="I95" s="76">
        <v>832</v>
      </c>
      <c r="J95" s="76">
        <v>875</v>
      </c>
      <c r="K95" s="76">
        <v>825</v>
      </c>
      <c r="L95" s="76">
        <v>830</v>
      </c>
      <c r="M95" s="77">
        <v>859</v>
      </c>
      <c r="N95" s="75">
        <f t="shared" si="2"/>
        <v>839.6666666666666</v>
      </c>
    </row>
    <row r="96" spans="1:14" ht="12" customHeight="1">
      <c r="A96" s="85" t="str">
        <f>'Pregnant Women Participating'!A96</f>
        <v>Nevada</v>
      </c>
      <c r="B96" s="75">
        <v>3241</v>
      </c>
      <c r="C96" s="76">
        <v>3177</v>
      </c>
      <c r="D96" s="76">
        <v>3187</v>
      </c>
      <c r="E96" s="76">
        <v>3219</v>
      </c>
      <c r="F96" s="76">
        <v>3150</v>
      </c>
      <c r="G96" s="76">
        <v>3100</v>
      </c>
      <c r="H96" s="76">
        <v>3030</v>
      </c>
      <c r="I96" s="76">
        <v>3128</v>
      </c>
      <c r="J96" s="76">
        <v>3026</v>
      </c>
      <c r="K96" s="76">
        <v>3120</v>
      </c>
      <c r="L96" s="76">
        <v>3149</v>
      </c>
      <c r="M96" s="77">
        <v>3160</v>
      </c>
      <c r="N96" s="75">
        <f t="shared" si="2"/>
        <v>3140.5833333333335</v>
      </c>
    </row>
    <row r="97" spans="1:14" ht="12" customHeight="1">
      <c r="A97" s="85" t="str">
        <f>'Pregnant Women Participating'!A97</f>
        <v>Oregon</v>
      </c>
      <c r="B97" s="75">
        <v>2294</v>
      </c>
      <c r="C97" s="76">
        <v>2290</v>
      </c>
      <c r="D97" s="76">
        <v>2217</v>
      </c>
      <c r="E97" s="76">
        <v>2247</v>
      </c>
      <c r="F97" s="76">
        <v>2225</v>
      </c>
      <c r="G97" s="76">
        <v>2211</v>
      </c>
      <c r="H97" s="76">
        <v>2208</v>
      </c>
      <c r="I97" s="76">
        <v>2240</v>
      </c>
      <c r="J97" s="76">
        <v>2196</v>
      </c>
      <c r="K97" s="76">
        <v>2229</v>
      </c>
      <c r="L97" s="76">
        <v>2297</v>
      </c>
      <c r="M97" s="77">
        <v>2246</v>
      </c>
      <c r="N97" s="75">
        <f t="shared" si="2"/>
        <v>2241.6666666666665</v>
      </c>
    </row>
    <row r="98" spans="1:14" ht="12" customHeight="1">
      <c r="A98" s="85" t="str">
        <f>'Pregnant Women Participating'!A98</f>
        <v>Washington</v>
      </c>
      <c r="B98" s="75">
        <v>4426</v>
      </c>
      <c r="C98" s="76">
        <v>4468</v>
      </c>
      <c r="D98" s="76">
        <v>4415</v>
      </c>
      <c r="E98" s="76">
        <v>4485</v>
      </c>
      <c r="F98" s="76">
        <v>4444</v>
      </c>
      <c r="G98" s="76">
        <v>4515</v>
      </c>
      <c r="H98" s="76">
        <v>4503</v>
      </c>
      <c r="I98" s="76">
        <v>4537</v>
      </c>
      <c r="J98" s="76">
        <v>4548</v>
      </c>
      <c r="K98" s="76">
        <v>4571</v>
      </c>
      <c r="L98" s="76">
        <v>4676</v>
      </c>
      <c r="M98" s="77">
        <v>4731</v>
      </c>
      <c r="N98" s="75">
        <f t="shared" si="2"/>
        <v>4526.583333333333</v>
      </c>
    </row>
    <row r="99" spans="1:14" ht="12" customHeight="1">
      <c r="A99" s="85" t="str">
        <f>'Pregnant Women Participating'!A99</f>
        <v>Northern Marianas</v>
      </c>
      <c r="B99" s="75">
        <v>202</v>
      </c>
      <c r="C99" s="76">
        <v>207</v>
      </c>
      <c r="D99" s="76">
        <v>221</v>
      </c>
      <c r="E99" s="76">
        <v>233</v>
      </c>
      <c r="F99" s="76">
        <v>211</v>
      </c>
      <c r="G99" s="76">
        <v>216</v>
      </c>
      <c r="H99" s="76">
        <v>223</v>
      </c>
      <c r="I99" s="76">
        <v>220</v>
      </c>
      <c r="J99" s="76">
        <v>233</v>
      </c>
      <c r="K99" s="76">
        <v>227</v>
      </c>
      <c r="L99" s="76">
        <v>225</v>
      </c>
      <c r="M99" s="77">
        <v>201</v>
      </c>
      <c r="N99" s="75">
        <f t="shared" si="2"/>
        <v>218.25</v>
      </c>
    </row>
    <row r="100" spans="1:14" ht="12" customHeight="1">
      <c r="A100" s="85" t="str">
        <f>'Pregnant Women Participating'!A100</f>
        <v>Inter-Tribal Council, AZ</v>
      </c>
      <c r="B100" s="75">
        <v>167</v>
      </c>
      <c r="C100" s="76">
        <v>177</v>
      </c>
      <c r="D100" s="76">
        <v>179</v>
      </c>
      <c r="E100" s="76">
        <v>166</v>
      </c>
      <c r="F100" s="76">
        <v>161</v>
      </c>
      <c r="G100" s="76">
        <v>168</v>
      </c>
      <c r="H100" s="76">
        <v>163</v>
      </c>
      <c r="I100" s="76">
        <v>184</v>
      </c>
      <c r="J100" s="76">
        <v>180</v>
      </c>
      <c r="K100" s="76">
        <v>173</v>
      </c>
      <c r="L100" s="76">
        <v>170</v>
      </c>
      <c r="M100" s="77">
        <v>162</v>
      </c>
      <c r="N100" s="75">
        <f t="shared" si="2"/>
        <v>170.83333333333334</v>
      </c>
    </row>
    <row r="101" spans="1:14" ht="12" customHeight="1">
      <c r="A101" s="85" t="str">
        <f>'Pregnant Women Participating'!A101</f>
        <v>Navajo Nation, AZ</v>
      </c>
      <c r="B101" s="75">
        <v>494</v>
      </c>
      <c r="C101" s="76">
        <v>491</v>
      </c>
      <c r="D101" s="76">
        <v>475</v>
      </c>
      <c r="E101" s="76">
        <v>491</v>
      </c>
      <c r="F101" s="76">
        <v>487</v>
      </c>
      <c r="G101" s="76">
        <v>496</v>
      </c>
      <c r="H101" s="76">
        <v>491</v>
      </c>
      <c r="I101" s="76">
        <v>484</v>
      </c>
      <c r="J101" s="76">
        <v>505</v>
      </c>
      <c r="K101" s="76">
        <v>509</v>
      </c>
      <c r="L101" s="76">
        <v>500</v>
      </c>
      <c r="M101" s="77">
        <v>499</v>
      </c>
      <c r="N101" s="75">
        <f t="shared" si="2"/>
        <v>493.5</v>
      </c>
    </row>
    <row r="102" spans="1:14" ht="12" customHeight="1">
      <c r="A102" s="85" t="str">
        <f>'Pregnant Women Participating'!A102</f>
        <v>Inter-Tribal Council, NV</v>
      </c>
      <c r="B102" s="75">
        <v>46</v>
      </c>
      <c r="C102" s="76">
        <v>43</v>
      </c>
      <c r="D102" s="76">
        <v>36</v>
      </c>
      <c r="E102" s="76">
        <v>31</v>
      </c>
      <c r="F102" s="76">
        <v>32</v>
      </c>
      <c r="G102" s="76">
        <v>33</v>
      </c>
      <c r="H102" s="76">
        <v>29</v>
      </c>
      <c r="I102" s="76">
        <v>29</v>
      </c>
      <c r="J102" s="76">
        <v>36</v>
      </c>
      <c r="K102" s="76">
        <v>39</v>
      </c>
      <c r="L102" s="76">
        <v>37</v>
      </c>
      <c r="M102" s="77">
        <v>36</v>
      </c>
      <c r="N102" s="75">
        <f>IF(SUM(B102:M102)&gt;0,AVERAGE(B102:M102),"0")</f>
        <v>35.583333333333336</v>
      </c>
    </row>
    <row r="103" spans="1:14" s="84" customFormat="1" ht="24.75" customHeight="1">
      <c r="A103" s="79" t="str">
        <f>'Pregnant Women Participating'!A103</f>
        <v>Western Region</v>
      </c>
      <c r="B103" s="80">
        <v>71653</v>
      </c>
      <c r="C103" s="81">
        <v>71762</v>
      </c>
      <c r="D103" s="81">
        <v>72077</v>
      </c>
      <c r="E103" s="81">
        <v>73208</v>
      </c>
      <c r="F103" s="81">
        <v>72147</v>
      </c>
      <c r="G103" s="81">
        <v>73767</v>
      </c>
      <c r="H103" s="81">
        <v>73473</v>
      </c>
      <c r="I103" s="81">
        <v>73920</v>
      </c>
      <c r="J103" s="81">
        <v>74430</v>
      </c>
      <c r="K103" s="81">
        <v>74186</v>
      </c>
      <c r="L103" s="81">
        <v>74963</v>
      </c>
      <c r="M103" s="82">
        <v>74539</v>
      </c>
      <c r="N103" s="80">
        <f>IF(SUM(B103:M103)&gt;0,AVERAGE(B103:M103),"0")</f>
        <v>73343.75</v>
      </c>
    </row>
    <row r="104" spans="1:14" s="90" customFormat="1" ht="16.5" customHeight="1" thickBot="1">
      <c r="A104" s="86" t="str">
        <f>'Pregnant Women Participating'!A104</f>
        <v>TOTAL</v>
      </c>
      <c r="B104" s="87">
        <v>337251</v>
      </c>
      <c r="C104" s="88">
        <v>338739</v>
      </c>
      <c r="D104" s="88">
        <v>339411</v>
      </c>
      <c r="E104" s="88">
        <v>340644</v>
      </c>
      <c r="F104" s="88">
        <v>337700</v>
      </c>
      <c r="G104" s="88">
        <v>339277</v>
      </c>
      <c r="H104" s="88">
        <v>336715</v>
      </c>
      <c r="I104" s="88">
        <v>336483</v>
      </c>
      <c r="J104" s="88">
        <v>337862</v>
      </c>
      <c r="K104" s="88">
        <v>336838</v>
      </c>
      <c r="L104" s="88">
        <v>341476</v>
      </c>
      <c r="M104" s="89">
        <v>343669</v>
      </c>
      <c r="N104" s="87">
        <f>IF(SUM(B104:M104)&gt;0,AVERAGE(B104:M104),"0")</f>
        <v>338838.75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2679</v>
      </c>
      <c r="C6" s="16">
        <v>2591</v>
      </c>
      <c r="D6" s="16">
        <v>2553</v>
      </c>
      <c r="E6" s="16">
        <v>2516</v>
      </c>
      <c r="F6" s="16">
        <v>2455</v>
      </c>
      <c r="G6" s="16">
        <v>2583</v>
      </c>
      <c r="H6" s="16">
        <v>2581</v>
      </c>
      <c r="I6" s="16">
        <v>2620</v>
      </c>
      <c r="J6" s="16">
        <v>2652</v>
      </c>
      <c r="K6" s="16">
        <v>2693</v>
      </c>
      <c r="L6" s="16">
        <v>2729</v>
      </c>
      <c r="M6" s="51">
        <v>2684</v>
      </c>
      <c r="N6" s="18">
        <f aca="true" t="shared" si="0" ref="N6:N37">IF(SUM(B6:M6)&gt;0,AVERAGE(B6:M6)," ")</f>
        <v>2611.3333333333335</v>
      </c>
    </row>
    <row r="7" spans="1:14" s="7" customFormat="1" ht="12" customHeight="1">
      <c r="A7" s="10" t="str">
        <f>'Pregnant Women Participating'!A7</f>
        <v>Maine</v>
      </c>
      <c r="B7" s="18">
        <v>1346</v>
      </c>
      <c r="C7" s="16">
        <v>1396</v>
      </c>
      <c r="D7" s="16">
        <v>1351</v>
      </c>
      <c r="E7" s="16">
        <v>1354</v>
      </c>
      <c r="F7" s="16">
        <v>1342</v>
      </c>
      <c r="G7" s="16">
        <v>1347</v>
      </c>
      <c r="H7" s="16">
        <v>1289</v>
      </c>
      <c r="I7" s="16">
        <v>1286</v>
      </c>
      <c r="J7" s="16">
        <v>1315</v>
      </c>
      <c r="K7" s="16">
        <v>1332</v>
      </c>
      <c r="L7" s="16">
        <v>1383</v>
      </c>
      <c r="M7" s="51">
        <v>1397</v>
      </c>
      <c r="N7" s="18">
        <f t="shared" si="0"/>
        <v>1344.8333333333333</v>
      </c>
    </row>
    <row r="8" spans="1:14" s="7" customFormat="1" ht="12" customHeight="1">
      <c r="A8" s="10" t="str">
        <f>'Pregnant Women Participating'!A8</f>
        <v>Massachusetts</v>
      </c>
      <c r="B8" s="18">
        <v>8036</v>
      </c>
      <c r="C8" s="16">
        <v>8152</v>
      </c>
      <c r="D8" s="16">
        <v>8170</v>
      </c>
      <c r="E8" s="16">
        <v>8254</v>
      </c>
      <c r="F8" s="16">
        <v>8354</v>
      </c>
      <c r="G8" s="16">
        <v>8744</v>
      </c>
      <c r="H8" s="16">
        <v>8774</v>
      </c>
      <c r="I8" s="16">
        <v>8780</v>
      </c>
      <c r="J8" s="16">
        <v>8833</v>
      </c>
      <c r="K8" s="16">
        <v>8842</v>
      </c>
      <c r="L8" s="16">
        <v>8972</v>
      </c>
      <c r="M8" s="51">
        <v>8973</v>
      </c>
      <c r="N8" s="18">
        <f t="shared" si="0"/>
        <v>8573.666666666666</v>
      </c>
    </row>
    <row r="9" spans="1:14" s="7" customFormat="1" ht="12" customHeight="1">
      <c r="A9" s="10" t="str">
        <f>'Pregnant Women Participating'!A9</f>
        <v>New Hampshire</v>
      </c>
      <c r="B9" s="18">
        <v>782</v>
      </c>
      <c r="C9" s="16">
        <v>809</v>
      </c>
      <c r="D9" s="16">
        <v>829</v>
      </c>
      <c r="E9" s="16">
        <v>817</v>
      </c>
      <c r="F9" s="16">
        <v>805</v>
      </c>
      <c r="G9" s="16">
        <v>818</v>
      </c>
      <c r="H9" s="16">
        <v>781</v>
      </c>
      <c r="I9" s="16">
        <v>812</v>
      </c>
      <c r="J9" s="16">
        <v>778</v>
      </c>
      <c r="K9" s="16">
        <v>751</v>
      </c>
      <c r="L9" s="16">
        <v>801</v>
      </c>
      <c r="M9" s="51">
        <v>792</v>
      </c>
      <c r="N9" s="18">
        <f t="shared" si="0"/>
        <v>797.9166666666666</v>
      </c>
    </row>
    <row r="10" spans="1:14" s="7" customFormat="1" ht="12" customHeight="1">
      <c r="A10" s="10" t="str">
        <f>'Pregnant Women Participating'!A10</f>
        <v>New York</v>
      </c>
      <c r="B10" s="18">
        <v>49335</v>
      </c>
      <c r="C10" s="16">
        <v>49555</v>
      </c>
      <c r="D10" s="16">
        <v>49206</v>
      </c>
      <c r="E10" s="16">
        <v>49431</v>
      </c>
      <c r="F10" s="16">
        <v>49126</v>
      </c>
      <c r="G10" s="16">
        <v>49799</v>
      </c>
      <c r="H10" s="16">
        <v>49145</v>
      </c>
      <c r="I10" s="16">
        <v>49141</v>
      </c>
      <c r="J10" s="16">
        <v>49233</v>
      </c>
      <c r="K10" s="16">
        <v>48985</v>
      </c>
      <c r="L10" s="16">
        <v>49512</v>
      </c>
      <c r="M10" s="51">
        <v>49813</v>
      </c>
      <c r="N10" s="18">
        <f t="shared" si="0"/>
        <v>49356.75</v>
      </c>
    </row>
    <row r="11" spans="1:14" s="7" customFormat="1" ht="12" customHeight="1">
      <c r="A11" s="10" t="str">
        <f>'Pregnant Women Participating'!A11</f>
        <v>Rhode Island</v>
      </c>
      <c r="B11" s="18">
        <v>795</v>
      </c>
      <c r="C11" s="16">
        <v>834</v>
      </c>
      <c r="D11" s="16">
        <v>798</v>
      </c>
      <c r="E11" s="16">
        <v>697</v>
      </c>
      <c r="F11" s="16">
        <v>767</v>
      </c>
      <c r="G11" s="16">
        <v>762</v>
      </c>
      <c r="H11" s="16">
        <v>766</v>
      </c>
      <c r="I11" s="16">
        <v>741</v>
      </c>
      <c r="J11" s="16">
        <v>731</v>
      </c>
      <c r="K11" s="16">
        <v>720</v>
      </c>
      <c r="L11" s="16">
        <v>743</v>
      </c>
      <c r="M11" s="51">
        <v>773</v>
      </c>
      <c r="N11" s="18">
        <f t="shared" si="0"/>
        <v>760.5833333333334</v>
      </c>
    </row>
    <row r="12" spans="1:14" s="7" customFormat="1" ht="12" customHeight="1">
      <c r="A12" s="10" t="str">
        <f>'Pregnant Women Participating'!A12</f>
        <v>Vermont</v>
      </c>
      <c r="B12" s="18">
        <v>1273</v>
      </c>
      <c r="C12" s="16">
        <v>1278</v>
      </c>
      <c r="D12" s="16">
        <v>1259</v>
      </c>
      <c r="E12" s="16">
        <v>1246</v>
      </c>
      <c r="F12" s="16">
        <v>1244</v>
      </c>
      <c r="G12" s="16">
        <v>1267</v>
      </c>
      <c r="H12" s="16">
        <v>1264</v>
      </c>
      <c r="I12" s="16">
        <v>1251</v>
      </c>
      <c r="J12" s="16">
        <v>1224</v>
      </c>
      <c r="K12" s="16">
        <v>1250</v>
      </c>
      <c r="L12" s="16">
        <v>1235</v>
      </c>
      <c r="M12" s="51">
        <v>1261</v>
      </c>
      <c r="N12" s="18">
        <f t="shared" si="0"/>
        <v>1254.3333333333333</v>
      </c>
    </row>
    <row r="13" spans="1:14" s="7" customFormat="1" ht="12" customHeight="1">
      <c r="A13" s="10" t="str">
        <f>'Pregnant Women Participating'!A13</f>
        <v>Indian Township, ME</v>
      </c>
      <c r="B13" s="18">
        <v>6</v>
      </c>
      <c r="C13" s="16">
        <v>5</v>
      </c>
      <c r="D13" s="16">
        <v>5</v>
      </c>
      <c r="E13" s="16">
        <v>3</v>
      </c>
      <c r="F13" s="16">
        <v>5</v>
      </c>
      <c r="G13" s="16">
        <v>4</v>
      </c>
      <c r="H13" s="16">
        <v>4</v>
      </c>
      <c r="I13" s="16">
        <v>6</v>
      </c>
      <c r="J13" s="16">
        <v>5</v>
      </c>
      <c r="K13" s="16">
        <v>4</v>
      </c>
      <c r="L13" s="16">
        <v>3</v>
      </c>
      <c r="M13" s="51">
        <v>4</v>
      </c>
      <c r="N13" s="18">
        <f t="shared" si="0"/>
        <v>4.5</v>
      </c>
    </row>
    <row r="14" spans="1:14" s="7" customFormat="1" ht="12" customHeight="1">
      <c r="A14" s="10" t="str">
        <f>'Pregnant Women Participating'!A14</f>
        <v>Pleasant Point, ME</v>
      </c>
      <c r="B14" s="18">
        <v>2</v>
      </c>
      <c r="C14" s="16">
        <v>8</v>
      </c>
      <c r="D14" s="16">
        <v>3</v>
      </c>
      <c r="E14" s="16">
        <v>4</v>
      </c>
      <c r="F14" s="16">
        <v>4</v>
      </c>
      <c r="G14" s="16">
        <v>4</v>
      </c>
      <c r="H14" s="16">
        <v>2</v>
      </c>
      <c r="I14" s="16">
        <v>4</v>
      </c>
      <c r="J14" s="16">
        <v>3</v>
      </c>
      <c r="K14" s="16">
        <v>2</v>
      </c>
      <c r="L14" s="16">
        <v>4</v>
      </c>
      <c r="M14" s="51">
        <v>5</v>
      </c>
      <c r="N14" s="18">
        <f t="shared" si="0"/>
        <v>3.75</v>
      </c>
    </row>
    <row r="15" spans="1:14" s="7" customFormat="1" ht="12" customHeight="1">
      <c r="A15" s="10" t="str">
        <f>'Pregnant Women Participating'!A15</f>
        <v>Seneca Nation, NY</v>
      </c>
      <c r="B15" s="18">
        <v>1</v>
      </c>
      <c r="C15" s="16">
        <v>1</v>
      </c>
      <c r="D15" s="16">
        <v>1</v>
      </c>
      <c r="E15" s="16">
        <v>1</v>
      </c>
      <c r="F15" s="16">
        <v>2</v>
      </c>
      <c r="G15" s="16">
        <v>2</v>
      </c>
      <c r="H15" s="16">
        <v>0</v>
      </c>
      <c r="I15" s="16">
        <v>0</v>
      </c>
      <c r="J15" s="16">
        <v>0</v>
      </c>
      <c r="K15" s="16">
        <v>3</v>
      </c>
      <c r="L15" s="16">
        <v>3</v>
      </c>
      <c r="M15" s="51">
        <v>2</v>
      </c>
      <c r="N15" s="18">
        <f t="shared" si="0"/>
        <v>1.3333333333333333</v>
      </c>
    </row>
    <row r="16" spans="1:14" s="22" customFormat="1" ht="24.75" customHeight="1">
      <c r="A16" s="19" t="str">
        <f>'Pregnant Women Participating'!A16</f>
        <v>Northeast Region</v>
      </c>
      <c r="B16" s="21">
        <v>64255</v>
      </c>
      <c r="C16" s="20">
        <v>64629</v>
      </c>
      <c r="D16" s="20">
        <v>64175</v>
      </c>
      <c r="E16" s="20">
        <v>64323</v>
      </c>
      <c r="F16" s="20">
        <v>64104</v>
      </c>
      <c r="G16" s="20">
        <v>65330</v>
      </c>
      <c r="H16" s="20">
        <v>64606</v>
      </c>
      <c r="I16" s="20">
        <v>64641</v>
      </c>
      <c r="J16" s="20">
        <v>64774</v>
      </c>
      <c r="K16" s="20">
        <v>64582</v>
      </c>
      <c r="L16" s="20">
        <v>65385</v>
      </c>
      <c r="M16" s="50">
        <v>65704</v>
      </c>
      <c r="N16" s="21">
        <f t="shared" si="0"/>
        <v>64709</v>
      </c>
    </row>
    <row r="17" spans="1:14" ht="12" customHeight="1">
      <c r="A17" s="10" t="str">
        <f>'Pregnant Women Participating'!A17</f>
        <v>Delaware</v>
      </c>
      <c r="B17" s="18">
        <v>649</v>
      </c>
      <c r="C17" s="16">
        <v>654</v>
      </c>
      <c r="D17" s="16">
        <v>650</v>
      </c>
      <c r="E17" s="16">
        <v>637</v>
      </c>
      <c r="F17" s="16">
        <v>680</v>
      </c>
      <c r="G17" s="16">
        <v>693</v>
      </c>
      <c r="H17" s="16">
        <v>705</v>
      </c>
      <c r="I17" s="16">
        <v>725</v>
      </c>
      <c r="J17" s="16">
        <v>726</v>
      </c>
      <c r="K17" s="16">
        <v>719</v>
      </c>
      <c r="L17" s="16">
        <v>696</v>
      </c>
      <c r="M17" s="51">
        <v>685</v>
      </c>
      <c r="N17" s="18">
        <f t="shared" si="0"/>
        <v>684.9166666666666</v>
      </c>
    </row>
    <row r="18" spans="1:14" ht="12" customHeight="1">
      <c r="A18" s="10" t="str">
        <f>'Pregnant Women Participating'!A18</f>
        <v>District of Columbia</v>
      </c>
      <c r="B18" s="18">
        <v>1207</v>
      </c>
      <c r="C18" s="16">
        <v>1204</v>
      </c>
      <c r="D18" s="16">
        <v>1213</v>
      </c>
      <c r="E18" s="16">
        <v>1231</v>
      </c>
      <c r="F18" s="16">
        <v>1214</v>
      </c>
      <c r="G18" s="16">
        <v>1274</v>
      </c>
      <c r="H18" s="16">
        <v>1213</v>
      </c>
      <c r="I18" s="16">
        <v>1260</v>
      </c>
      <c r="J18" s="16">
        <v>1256</v>
      </c>
      <c r="K18" s="16">
        <v>1284</v>
      </c>
      <c r="L18" s="16">
        <v>1332</v>
      </c>
      <c r="M18" s="51">
        <v>1357</v>
      </c>
      <c r="N18" s="18">
        <f t="shared" si="0"/>
        <v>1253.75</v>
      </c>
    </row>
    <row r="19" spans="1:14" ht="12" customHeight="1">
      <c r="A19" s="10" t="str">
        <f>'Pregnant Women Participating'!A19</f>
        <v>Maryland</v>
      </c>
      <c r="B19" s="18">
        <v>9608</v>
      </c>
      <c r="C19" s="16">
        <v>10371</v>
      </c>
      <c r="D19" s="16">
        <v>10279</v>
      </c>
      <c r="E19" s="16">
        <v>10290</v>
      </c>
      <c r="F19" s="16">
        <v>10265</v>
      </c>
      <c r="G19" s="16">
        <v>10385</v>
      </c>
      <c r="H19" s="16">
        <v>10423</v>
      </c>
      <c r="I19" s="16">
        <v>10481</v>
      </c>
      <c r="J19" s="16">
        <v>10497</v>
      </c>
      <c r="K19" s="16">
        <v>10470</v>
      </c>
      <c r="L19" s="16">
        <v>10511</v>
      </c>
      <c r="M19" s="51">
        <v>10491</v>
      </c>
      <c r="N19" s="18">
        <f t="shared" si="0"/>
        <v>10339.25</v>
      </c>
    </row>
    <row r="20" spans="1:14" ht="12" customHeight="1">
      <c r="A20" s="10" t="str">
        <f>'Pregnant Women Participating'!A20</f>
        <v>New Jersey</v>
      </c>
      <c r="B20" s="18">
        <v>12414</v>
      </c>
      <c r="C20" s="16">
        <v>12440</v>
      </c>
      <c r="D20" s="16">
        <v>12448</v>
      </c>
      <c r="E20" s="16">
        <v>12613</v>
      </c>
      <c r="F20" s="16">
        <v>12607</v>
      </c>
      <c r="G20" s="16">
        <v>12917</v>
      </c>
      <c r="H20" s="16">
        <v>12703</v>
      </c>
      <c r="I20" s="16">
        <v>12876</v>
      </c>
      <c r="J20" s="16">
        <v>12870</v>
      </c>
      <c r="K20" s="16">
        <v>13830</v>
      </c>
      <c r="L20" s="16">
        <v>13977</v>
      </c>
      <c r="M20" s="51">
        <v>13985</v>
      </c>
      <c r="N20" s="18">
        <f t="shared" si="0"/>
        <v>12973.333333333334</v>
      </c>
    </row>
    <row r="21" spans="1:14" ht="12" customHeight="1">
      <c r="A21" s="10" t="str">
        <f>'Pregnant Women Participating'!A21</f>
        <v>Pennsylvania</v>
      </c>
      <c r="B21" s="18">
        <v>11118</v>
      </c>
      <c r="C21" s="16">
        <v>11264</v>
      </c>
      <c r="D21" s="16">
        <v>11173</v>
      </c>
      <c r="E21" s="16">
        <v>11109</v>
      </c>
      <c r="F21" s="16">
        <v>11073</v>
      </c>
      <c r="G21" s="16">
        <v>11959</v>
      </c>
      <c r="H21" s="16">
        <v>11335</v>
      </c>
      <c r="I21" s="16">
        <v>11507</v>
      </c>
      <c r="J21" s="16">
        <v>11506</v>
      </c>
      <c r="K21" s="16">
        <v>11547</v>
      </c>
      <c r="L21" s="16">
        <v>11632</v>
      </c>
      <c r="M21" s="51">
        <v>11346</v>
      </c>
      <c r="N21" s="18">
        <f t="shared" si="0"/>
        <v>11380.75</v>
      </c>
    </row>
    <row r="22" spans="1:14" ht="12" customHeight="1">
      <c r="A22" s="10" t="str">
        <f>'Pregnant Women Participating'!A22</f>
        <v>Puerto Rico</v>
      </c>
      <c r="B22" s="18">
        <v>6122</v>
      </c>
      <c r="C22" s="16">
        <v>5875</v>
      </c>
      <c r="D22" s="16">
        <v>6146</v>
      </c>
      <c r="E22" s="16">
        <v>5994</v>
      </c>
      <c r="F22" s="16">
        <v>6290</v>
      </c>
      <c r="G22" s="16">
        <v>6521</v>
      </c>
      <c r="H22" s="16">
        <v>6343</v>
      </c>
      <c r="I22" s="16">
        <v>6426</v>
      </c>
      <c r="J22" s="16">
        <v>6658</v>
      </c>
      <c r="K22" s="16">
        <v>6613</v>
      </c>
      <c r="L22" s="16">
        <v>6806</v>
      </c>
      <c r="M22" s="51">
        <v>7293</v>
      </c>
      <c r="N22" s="18">
        <f t="shared" si="0"/>
        <v>6423.916666666667</v>
      </c>
    </row>
    <row r="23" spans="1:14" ht="12" customHeight="1">
      <c r="A23" s="10" t="str">
        <f>'Pregnant Women Participating'!A23</f>
        <v>Virginia</v>
      </c>
      <c r="B23" s="18">
        <v>7394</v>
      </c>
      <c r="C23" s="16">
        <v>7385</v>
      </c>
      <c r="D23" s="16">
        <v>7413</v>
      </c>
      <c r="E23" s="16">
        <v>7378</v>
      </c>
      <c r="F23" s="16">
        <v>7322</v>
      </c>
      <c r="G23" s="16">
        <v>7531</v>
      </c>
      <c r="H23" s="16">
        <v>7494</v>
      </c>
      <c r="I23" s="16">
        <v>7270</v>
      </c>
      <c r="J23" s="16">
        <v>7332</v>
      </c>
      <c r="K23" s="16">
        <v>7424</v>
      </c>
      <c r="L23" s="16">
        <v>7494</v>
      </c>
      <c r="M23" s="51">
        <v>7705</v>
      </c>
      <c r="N23" s="18">
        <f t="shared" si="0"/>
        <v>7428.5</v>
      </c>
    </row>
    <row r="24" spans="1:14" ht="12" customHeight="1">
      <c r="A24" s="10" t="str">
        <f>'Pregnant Women Participating'!A24</f>
        <v>Virgin Islands</v>
      </c>
      <c r="B24" s="18">
        <v>577</v>
      </c>
      <c r="C24" s="16">
        <v>603</v>
      </c>
      <c r="D24" s="16">
        <v>595</v>
      </c>
      <c r="E24" s="16">
        <v>598</v>
      </c>
      <c r="F24" s="16">
        <v>594</v>
      </c>
      <c r="G24" s="16">
        <v>612</v>
      </c>
      <c r="H24" s="16">
        <v>625</v>
      </c>
      <c r="I24" s="16">
        <v>603</v>
      </c>
      <c r="J24" s="16">
        <v>605</v>
      </c>
      <c r="K24" s="16">
        <v>591</v>
      </c>
      <c r="L24" s="16">
        <v>583</v>
      </c>
      <c r="M24" s="51">
        <v>599</v>
      </c>
      <c r="N24" s="18">
        <f t="shared" si="0"/>
        <v>598.75</v>
      </c>
    </row>
    <row r="25" spans="1:14" ht="12" customHeight="1">
      <c r="A25" s="10" t="str">
        <f>'Pregnant Women Participating'!A25</f>
        <v>West Virginia</v>
      </c>
      <c r="B25" s="18">
        <v>1555</v>
      </c>
      <c r="C25" s="16">
        <v>1558</v>
      </c>
      <c r="D25" s="16">
        <v>1519</v>
      </c>
      <c r="E25" s="16">
        <v>1590</v>
      </c>
      <c r="F25" s="16">
        <v>1636</v>
      </c>
      <c r="G25" s="16">
        <v>1677</v>
      </c>
      <c r="H25" s="16">
        <v>1635</v>
      </c>
      <c r="I25" s="16">
        <v>1626</v>
      </c>
      <c r="J25" s="16">
        <v>1647</v>
      </c>
      <c r="K25" s="16">
        <v>1629</v>
      </c>
      <c r="L25" s="16">
        <v>1692</v>
      </c>
      <c r="M25" s="51">
        <v>1715</v>
      </c>
      <c r="N25" s="18">
        <f t="shared" si="0"/>
        <v>1623.25</v>
      </c>
    </row>
    <row r="26" spans="1:14" s="23" customFormat="1" ht="24.75" customHeight="1">
      <c r="A26" s="19" t="str">
        <f>'Pregnant Women Participating'!A26</f>
        <v>Mid-Atlantic Region</v>
      </c>
      <c r="B26" s="21">
        <v>50644</v>
      </c>
      <c r="C26" s="20">
        <v>51354</v>
      </c>
      <c r="D26" s="20">
        <v>51436</v>
      </c>
      <c r="E26" s="20">
        <v>51440</v>
      </c>
      <c r="F26" s="20">
        <v>51681</v>
      </c>
      <c r="G26" s="20">
        <v>53569</v>
      </c>
      <c r="H26" s="20">
        <v>52476</v>
      </c>
      <c r="I26" s="20">
        <v>52774</v>
      </c>
      <c r="J26" s="20">
        <v>53097</v>
      </c>
      <c r="K26" s="20">
        <v>54107</v>
      </c>
      <c r="L26" s="20">
        <v>54723</v>
      </c>
      <c r="M26" s="50">
        <v>55176</v>
      </c>
      <c r="N26" s="21">
        <f t="shared" si="0"/>
        <v>52706.416666666664</v>
      </c>
    </row>
    <row r="27" spans="1:14" ht="12" customHeight="1">
      <c r="A27" s="10" t="str">
        <f>'Pregnant Women Participating'!A27</f>
        <v>Alabama</v>
      </c>
      <c r="B27" s="18">
        <v>3407</v>
      </c>
      <c r="C27" s="16">
        <v>3353</v>
      </c>
      <c r="D27" s="16">
        <v>3278</v>
      </c>
      <c r="E27" s="16">
        <v>3280</v>
      </c>
      <c r="F27" s="16">
        <v>3218</v>
      </c>
      <c r="G27" s="16">
        <v>3348</v>
      </c>
      <c r="H27" s="16">
        <v>3277</v>
      </c>
      <c r="I27" s="16">
        <v>3312</v>
      </c>
      <c r="J27" s="16">
        <v>3397</v>
      </c>
      <c r="K27" s="16">
        <v>3465</v>
      </c>
      <c r="L27" s="16">
        <v>3640</v>
      </c>
      <c r="M27" s="51">
        <v>3662</v>
      </c>
      <c r="N27" s="18">
        <f t="shared" si="0"/>
        <v>3386.4166666666665</v>
      </c>
    </row>
    <row r="28" spans="1:14" ht="12" customHeight="1">
      <c r="A28" s="10" t="str">
        <f>'Pregnant Women Participating'!A28</f>
        <v>Florida</v>
      </c>
      <c r="B28" s="18">
        <v>33532</v>
      </c>
      <c r="C28" s="16">
        <v>33514</v>
      </c>
      <c r="D28" s="16">
        <v>33518</v>
      </c>
      <c r="E28" s="16">
        <v>33914</v>
      </c>
      <c r="F28" s="16">
        <v>33661</v>
      </c>
      <c r="G28" s="16">
        <v>33461</v>
      </c>
      <c r="H28" s="16">
        <v>33512</v>
      </c>
      <c r="I28" s="16">
        <v>33344</v>
      </c>
      <c r="J28" s="16">
        <v>33404</v>
      </c>
      <c r="K28" s="16">
        <v>33308</v>
      </c>
      <c r="L28" s="16">
        <v>34192</v>
      </c>
      <c r="M28" s="51">
        <v>34958</v>
      </c>
      <c r="N28" s="18">
        <f t="shared" si="0"/>
        <v>33693.166666666664</v>
      </c>
    </row>
    <row r="29" spans="1:14" ht="12" customHeight="1">
      <c r="A29" s="10" t="str">
        <f>'Pregnant Women Participating'!A29</f>
        <v>Georgia</v>
      </c>
      <c r="B29" s="18">
        <v>20607</v>
      </c>
      <c r="C29" s="16">
        <v>20614</v>
      </c>
      <c r="D29" s="16">
        <v>20545</v>
      </c>
      <c r="E29" s="16">
        <v>20082</v>
      </c>
      <c r="F29" s="16">
        <v>20174</v>
      </c>
      <c r="G29" s="16">
        <v>20616</v>
      </c>
      <c r="H29" s="16">
        <v>20652</v>
      </c>
      <c r="I29" s="16">
        <v>20875</v>
      </c>
      <c r="J29" s="16">
        <v>21098</v>
      </c>
      <c r="K29" s="16">
        <v>12811</v>
      </c>
      <c r="L29" s="16">
        <v>5628</v>
      </c>
      <c r="M29" s="51">
        <v>367</v>
      </c>
      <c r="N29" s="18">
        <f t="shared" si="0"/>
        <v>17005.75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8277</v>
      </c>
      <c r="L30" s="16">
        <v>15846</v>
      </c>
      <c r="M30" s="51">
        <v>20902</v>
      </c>
      <c r="N30" s="18">
        <f t="shared" si="0"/>
        <v>15008.333333333334</v>
      </c>
    </row>
    <row r="31" spans="1:14" ht="12" customHeight="1">
      <c r="A31" s="10" t="str">
        <f>'Pregnant Women Participating'!A31</f>
        <v>Kentucky</v>
      </c>
      <c r="B31" s="18">
        <v>3083</v>
      </c>
      <c r="C31" s="16">
        <v>3050</v>
      </c>
      <c r="D31" s="16">
        <v>3076</v>
      </c>
      <c r="E31" s="16">
        <v>3154</v>
      </c>
      <c r="F31" s="16">
        <v>3158</v>
      </c>
      <c r="G31" s="16">
        <v>3265</v>
      </c>
      <c r="H31" s="16">
        <v>3339</v>
      </c>
      <c r="I31" s="16">
        <v>3044</v>
      </c>
      <c r="J31" s="16">
        <v>3279</v>
      </c>
      <c r="K31" s="16">
        <v>2213</v>
      </c>
      <c r="L31" s="16">
        <v>2640</v>
      </c>
      <c r="M31" s="51">
        <v>3072</v>
      </c>
      <c r="N31" s="18">
        <f t="shared" si="0"/>
        <v>3031.0833333333335</v>
      </c>
    </row>
    <row r="32" spans="1:14" ht="12" customHeight="1">
      <c r="A32" s="10" t="str">
        <f>'Pregnant Women Participating'!A32</f>
        <v>Mississippi</v>
      </c>
      <c r="B32" s="18">
        <v>1984</v>
      </c>
      <c r="C32" s="16">
        <v>1942</v>
      </c>
      <c r="D32" s="16">
        <v>1837</v>
      </c>
      <c r="E32" s="16">
        <v>2025</v>
      </c>
      <c r="F32" s="16">
        <v>1872</v>
      </c>
      <c r="G32" s="16">
        <v>1952</v>
      </c>
      <c r="H32" s="16">
        <v>1826</v>
      </c>
      <c r="I32" s="16">
        <v>1759</v>
      </c>
      <c r="J32" s="16">
        <v>1915</v>
      </c>
      <c r="K32" s="16">
        <v>1973</v>
      </c>
      <c r="L32" s="16">
        <v>1956</v>
      </c>
      <c r="M32" s="51">
        <v>2025</v>
      </c>
      <c r="N32" s="18">
        <f t="shared" si="0"/>
        <v>1922.1666666666667</v>
      </c>
    </row>
    <row r="33" spans="1:14" ht="12" customHeight="1">
      <c r="A33" s="10" t="str">
        <f>'Pregnant Women Participating'!A33</f>
        <v>North Carolina</v>
      </c>
      <c r="B33" s="18">
        <v>16745</v>
      </c>
      <c r="C33" s="16">
        <v>16785</v>
      </c>
      <c r="D33" s="16">
        <v>16703</v>
      </c>
      <c r="E33" s="16">
        <v>16892</v>
      </c>
      <c r="F33" s="16">
        <v>16955</v>
      </c>
      <c r="G33" s="16">
        <v>14918</v>
      </c>
      <c r="H33" s="16">
        <v>14723</v>
      </c>
      <c r="I33" s="16">
        <v>14658</v>
      </c>
      <c r="J33" s="16">
        <v>14797</v>
      </c>
      <c r="K33" s="16">
        <v>14971</v>
      </c>
      <c r="L33" s="16">
        <v>15161</v>
      </c>
      <c r="M33" s="51">
        <v>15600</v>
      </c>
      <c r="N33" s="18">
        <f t="shared" si="0"/>
        <v>15742.333333333334</v>
      </c>
    </row>
    <row r="34" spans="1:14" ht="12" customHeight="1">
      <c r="A34" s="10" t="str">
        <f>'Pregnant Women Participating'!A34</f>
        <v>South Carolina</v>
      </c>
      <c r="B34" s="18">
        <v>4612</v>
      </c>
      <c r="C34" s="16">
        <v>4702</v>
      </c>
      <c r="D34" s="16">
        <v>4589</v>
      </c>
      <c r="E34" s="16">
        <v>4443</v>
      </c>
      <c r="F34" s="16">
        <v>4507</v>
      </c>
      <c r="G34" s="16">
        <v>4095</v>
      </c>
      <c r="H34" s="16">
        <v>4107</v>
      </c>
      <c r="I34" s="16">
        <v>4090</v>
      </c>
      <c r="J34" s="16">
        <v>4086</v>
      </c>
      <c r="K34" s="16">
        <v>4050</v>
      </c>
      <c r="L34" s="16">
        <v>4117</v>
      </c>
      <c r="M34" s="51">
        <v>4225</v>
      </c>
      <c r="N34" s="18">
        <f t="shared" si="0"/>
        <v>4301.916666666667</v>
      </c>
    </row>
    <row r="35" spans="1:14" ht="12" customHeight="1">
      <c r="A35" s="10" t="str">
        <f>'Pregnant Women Participating'!A35</f>
        <v>Tennessee</v>
      </c>
      <c r="B35" s="18">
        <v>7357</v>
      </c>
      <c r="C35" s="16">
        <v>7355</v>
      </c>
      <c r="D35" s="16">
        <v>7246</v>
      </c>
      <c r="E35" s="16">
        <v>7124</v>
      </c>
      <c r="F35" s="16">
        <v>7088</v>
      </c>
      <c r="G35" s="16">
        <v>7166</v>
      </c>
      <c r="H35" s="16">
        <v>7115</v>
      </c>
      <c r="I35" s="16">
        <v>7130</v>
      </c>
      <c r="J35" s="16">
        <v>7141</v>
      </c>
      <c r="K35" s="16">
        <v>7166</v>
      </c>
      <c r="L35" s="16">
        <v>7358</v>
      </c>
      <c r="M35" s="51">
        <v>7529</v>
      </c>
      <c r="N35" s="18">
        <f t="shared" si="0"/>
        <v>7231.25</v>
      </c>
    </row>
    <row r="36" spans="1:14" ht="12" customHeight="1">
      <c r="A36" s="10" t="str">
        <f>'Pregnant Women Participating'!A36</f>
        <v>Choctaw Indians, MS</v>
      </c>
      <c r="B36" s="18">
        <v>5</v>
      </c>
      <c r="C36" s="16">
        <v>6</v>
      </c>
      <c r="D36" s="16">
        <v>7</v>
      </c>
      <c r="E36" s="16">
        <v>6</v>
      </c>
      <c r="F36" s="16">
        <v>6</v>
      </c>
      <c r="G36" s="16">
        <v>6</v>
      </c>
      <c r="H36" s="16">
        <v>7</v>
      </c>
      <c r="I36" s="16">
        <v>6</v>
      </c>
      <c r="J36" s="16">
        <v>5</v>
      </c>
      <c r="K36" s="16">
        <v>4</v>
      </c>
      <c r="L36" s="16">
        <v>3</v>
      </c>
      <c r="M36" s="51">
        <v>7</v>
      </c>
      <c r="N36" s="18">
        <f t="shared" si="0"/>
        <v>5.666666666666667</v>
      </c>
    </row>
    <row r="37" spans="1:14" ht="12" customHeight="1">
      <c r="A37" s="10" t="str">
        <f>'Pregnant Women Participating'!A37</f>
        <v>Eastern Cherokee, NC</v>
      </c>
      <c r="B37" s="18">
        <v>43</v>
      </c>
      <c r="C37" s="16">
        <v>46</v>
      </c>
      <c r="D37" s="16">
        <v>43</v>
      </c>
      <c r="E37" s="16">
        <v>49</v>
      </c>
      <c r="F37" s="16">
        <v>45</v>
      </c>
      <c r="G37" s="16">
        <v>41</v>
      </c>
      <c r="H37" s="16">
        <v>43</v>
      </c>
      <c r="I37" s="16">
        <v>43</v>
      </c>
      <c r="J37" s="16">
        <v>36</v>
      </c>
      <c r="K37" s="16">
        <v>38</v>
      </c>
      <c r="L37" s="16">
        <v>33</v>
      </c>
      <c r="M37" s="51">
        <v>36</v>
      </c>
      <c r="N37" s="18">
        <f t="shared" si="0"/>
        <v>41.333333333333336</v>
      </c>
    </row>
    <row r="38" spans="1:14" s="23" customFormat="1" ht="24.75" customHeight="1">
      <c r="A38" s="19" t="str">
        <f>'Pregnant Women Participating'!A38</f>
        <v>Southeast Region</v>
      </c>
      <c r="B38" s="21">
        <v>91375</v>
      </c>
      <c r="C38" s="20">
        <v>91367</v>
      </c>
      <c r="D38" s="20">
        <v>90842</v>
      </c>
      <c r="E38" s="20">
        <v>90969</v>
      </c>
      <c r="F38" s="20">
        <v>90684</v>
      </c>
      <c r="G38" s="20">
        <v>88868</v>
      </c>
      <c r="H38" s="20">
        <v>88601</v>
      </c>
      <c r="I38" s="20">
        <v>88261</v>
      </c>
      <c r="J38" s="20">
        <v>89158</v>
      </c>
      <c r="K38" s="20">
        <v>88276</v>
      </c>
      <c r="L38" s="20">
        <v>90574</v>
      </c>
      <c r="M38" s="50">
        <v>92383</v>
      </c>
      <c r="N38" s="21">
        <f aca="true" t="shared" si="1" ref="N38:N69">IF(SUM(B38:M38)&gt;0,AVERAGE(B38:M38)," ")</f>
        <v>90113.16666666667</v>
      </c>
    </row>
    <row r="39" spans="1:14" ht="12" customHeight="1">
      <c r="A39" s="10" t="str">
        <f>'Pregnant Women Participating'!A39</f>
        <v>Illinois</v>
      </c>
      <c r="B39" s="18">
        <v>16566</v>
      </c>
      <c r="C39" s="16">
        <v>16655</v>
      </c>
      <c r="D39" s="16">
        <v>16001</v>
      </c>
      <c r="E39" s="16">
        <v>16295</v>
      </c>
      <c r="F39" s="16">
        <v>15953</v>
      </c>
      <c r="G39" s="16">
        <v>16019</v>
      </c>
      <c r="H39" s="16">
        <v>15950</v>
      </c>
      <c r="I39" s="16">
        <v>16002</v>
      </c>
      <c r="J39" s="16">
        <v>16151</v>
      </c>
      <c r="K39" s="16">
        <v>16153</v>
      </c>
      <c r="L39" s="16">
        <v>16477</v>
      </c>
      <c r="M39" s="51">
        <v>16601</v>
      </c>
      <c r="N39" s="18">
        <f t="shared" si="1"/>
        <v>16235.25</v>
      </c>
    </row>
    <row r="40" spans="1:14" ht="12" customHeight="1">
      <c r="A40" s="10" t="str">
        <f>'Pregnant Women Participating'!A40</f>
        <v>Indiana</v>
      </c>
      <c r="B40" s="18">
        <v>6136</v>
      </c>
      <c r="C40" s="16">
        <v>6191</v>
      </c>
      <c r="D40" s="16">
        <v>6085</v>
      </c>
      <c r="E40" s="16">
        <v>6213</v>
      </c>
      <c r="F40" s="16">
        <v>6084</v>
      </c>
      <c r="G40" s="16">
        <v>6189</v>
      </c>
      <c r="H40" s="16">
        <v>6053</v>
      </c>
      <c r="I40" s="16">
        <v>6083</v>
      </c>
      <c r="J40" s="16">
        <v>6181</v>
      </c>
      <c r="K40" s="16">
        <v>6204</v>
      </c>
      <c r="L40" s="16">
        <v>6380</v>
      </c>
      <c r="M40" s="51">
        <v>6337</v>
      </c>
      <c r="N40" s="18">
        <f t="shared" si="1"/>
        <v>6178</v>
      </c>
    </row>
    <row r="41" spans="1:14" ht="12" customHeight="1">
      <c r="A41" s="10" t="str">
        <f>'Pregnant Women Participating'!A41</f>
        <v>Michigan</v>
      </c>
      <c r="B41" s="18">
        <v>10898</v>
      </c>
      <c r="C41" s="16">
        <v>10765</v>
      </c>
      <c r="D41" s="16">
        <v>10814</v>
      </c>
      <c r="E41" s="16">
        <v>9376</v>
      </c>
      <c r="F41" s="16">
        <v>9317</v>
      </c>
      <c r="G41" s="16">
        <v>9449</v>
      </c>
      <c r="H41" s="16">
        <v>9704</v>
      </c>
      <c r="I41" s="16">
        <v>9756</v>
      </c>
      <c r="J41" s="16">
        <v>9848</v>
      </c>
      <c r="K41" s="16">
        <v>10032</v>
      </c>
      <c r="L41" s="16">
        <v>10097</v>
      </c>
      <c r="M41" s="51">
        <v>10327</v>
      </c>
      <c r="N41" s="18">
        <f t="shared" si="1"/>
        <v>10031.916666666666</v>
      </c>
    </row>
    <row r="42" spans="1:14" ht="12" customHeight="1">
      <c r="A42" s="10" t="str">
        <f>'Pregnant Women Participating'!A42</f>
        <v>Minnesota</v>
      </c>
      <c r="B42" s="18">
        <v>9975</v>
      </c>
      <c r="C42" s="16">
        <v>9910</v>
      </c>
      <c r="D42" s="16">
        <v>10025</v>
      </c>
      <c r="E42" s="16">
        <v>9821</v>
      </c>
      <c r="F42" s="16">
        <v>9381</v>
      </c>
      <c r="G42" s="16">
        <v>9036</v>
      </c>
      <c r="H42" s="16">
        <v>8785</v>
      </c>
      <c r="I42" s="16">
        <v>8719</v>
      </c>
      <c r="J42" s="16">
        <v>9054</v>
      </c>
      <c r="K42" s="16">
        <v>8911</v>
      </c>
      <c r="L42" s="16">
        <v>9468</v>
      </c>
      <c r="M42" s="51">
        <v>9443</v>
      </c>
      <c r="N42" s="18">
        <f t="shared" si="1"/>
        <v>9377.333333333334</v>
      </c>
    </row>
    <row r="43" spans="1:14" ht="12" customHeight="1">
      <c r="A43" s="10" t="str">
        <f>'Pregnant Women Participating'!A43</f>
        <v>Ohio</v>
      </c>
      <c r="B43" s="18">
        <v>11495</v>
      </c>
      <c r="C43" s="16">
        <v>11600</v>
      </c>
      <c r="D43" s="16">
        <v>11444</v>
      </c>
      <c r="E43" s="16">
        <v>11436</v>
      </c>
      <c r="F43" s="16">
        <v>11298</v>
      </c>
      <c r="G43" s="16">
        <v>11238</v>
      </c>
      <c r="H43" s="16">
        <v>11389</v>
      </c>
      <c r="I43" s="16">
        <v>11430</v>
      </c>
      <c r="J43" s="16">
        <v>11475</v>
      </c>
      <c r="K43" s="16">
        <v>11478</v>
      </c>
      <c r="L43" s="16">
        <v>11820</v>
      </c>
      <c r="M43" s="51">
        <v>12035</v>
      </c>
      <c r="N43" s="18">
        <f t="shared" si="1"/>
        <v>11511.5</v>
      </c>
    </row>
    <row r="44" spans="1:14" ht="12" customHeight="1">
      <c r="A44" s="10" t="str">
        <f>'Pregnant Women Participating'!A44</f>
        <v>Wisconsin</v>
      </c>
      <c r="B44" s="18">
        <v>5732</v>
      </c>
      <c r="C44" s="16">
        <v>5783</v>
      </c>
      <c r="D44" s="16">
        <v>5708</v>
      </c>
      <c r="E44" s="16">
        <v>5757</v>
      </c>
      <c r="F44" s="16">
        <v>5661</v>
      </c>
      <c r="G44" s="16">
        <v>5749</v>
      </c>
      <c r="H44" s="16">
        <v>5721</v>
      </c>
      <c r="I44" s="16">
        <v>5772</v>
      </c>
      <c r="J44" s="16">
        <v>5783</v>
      </c>
      <c r="K44" s="16">
        <v>5731</v>
      </c>
      <c r="L44" s="16">
        <v>5944</v>
      </c>
      <c r="M44" s="51">
        <v>5976</v>
      </c>
      <c r="N44" s="18">
        <f t="shared" si="1"/>
        <v>5776.416666666667</v>
      </c>
    </row>
    <row r="45" spans="1:14" s="23" customFormat="1" ht="24.75" customHeight="1">
      <c r="A45" s="19" t="str">
        <f>'Pregnant Women Participating'!A45</f>
        <v>Midwest Region</v>
      </c>
      <c r="B45" s="21">
        <v>60802</v>
      </c>
      <c r="C45" s="20">
        <v>60904</v>
      </c>
      <c r="D45" s="20">
        <v>60077</v>
      </c>
      <c r="E45" s="20">
        <v>58898</v>
      </c>
      <c r="F45" s="20">
        <v>57694</v>
      </c>
      <c r="G45" s="20">
        <v>57680</v>
      </c>
      <c r="H45" s="20">
        <v>57602</v>
      </c>
      <c r="I45" s="20">
        <v>57762</v>
      </c>
      <c r="J45" s="20">
        <v>58492</v>
      </c>
      <c r="K45" s="20">
        <v>58509</v>
      </c>
      <c r="L45" s="20">
        <v>60186</v>
      </c>
      <c r="M45" s="50">
        <v>60719</v>
      </c>
      <c r="N45" s="21">
        <f t="shared" si="1"/>
        <v>59110.416666666664</v>
      </c>
    </row>
    <row r="46" spans="1:14" ht="12" customHeight="1">
      <c r="A46" s="10" t="str">
        <f>'Pregnant Women Participating'!A46</f>
        <v>Arkansas</v>
      </c>
      <c r="B46" s="18">
        <v>2630</v>
      </c>
      <c r="C46" s="16">
        <v>2513</v>
      </c>
      <c r="D46" s="16">
        <v>2454</v>
      </c>
      <c r="E46" s="16">
        <v>2423</v>
      </c>
      <c r="F46" s="16">
        <v>2285</v>
      </c>
      <c r="G46" s="16">
        <v>2488</v>
      </c>
      <c r="H46" s="16">
        <v>2498</v>
      </c>
      <c r="I46" s="16">
        <v>2491</v>
      </c>
      <c r="J46" s="16">
        <v>2516</v>
      </c>
      <c r="K46" s="16">
        <v>2494</v>
      </c>
      <c r="L46" s="16">
        <v>2550</v>
      </c>
      <c r="M46" s="51">
        <v>2622</v>
      </c>
      <c r="N46" s="18">
        <f t="shared" si="1"/>
        <v>2497</v>
      </c>
    </row>
    <row r="47" spans="1:14" ht="12" customHeight="1">
      <c r="A47" s="10" t="str">
        <f>'Pregnant Women Participating'!A47</f>
        <v>Louisiana</v>
      </c>
      <c r="B47" s="18">
        <v>2916</v>
      </c>
      <c r="C47" s="16">
        <v>2967</v>
      </c>
      <c r="D47" s="16">
        <v>2960</v>
      </c>
      <c r="E47" s="16">
        <v>2888</v>
      </c>
      <c r="F47" s="16">
        <v>2851</v>
      </c>
      <c r="G47" s="16">
        <v>2847</v>
      </c>
      <c r="H47" s="16">
        <v>2805</v>
      </c>
      <c r="I47" s="16">
        <v>2727</v>
      </c>
      <c r="J47" s="16">
        <v>2730</v>
      </c>
      <c r="K47" s="16">
        <v>2715</v>
      </c>
      <c r="L47" s="16">
        <v>2791</v>
      </c>
      <c r="M47" s="51">
        <v>2901</v>
      </c>
      <c r="N47" s="18">
        <f t="shared" si="1"/>
        <v>2841.5</v>
      </c>
    </row>
    <row r="48" spans="1:14" ht="12" customHeight="1">
      <c r="A48" s="10" t="str">
        <f>'Pregnant Women Participating'!A48</f>
        <v>New Mexico</v>
      </c>
      <c r="B48" s="18">
        <v>3830</v>
      </c>
      <c r="C48" s="16">
        <v>3815</v>
      </c>
      <c r="D48" s="16">
        <v>3831</v>
      </c>
      <c r="E48" s="16">
        <v>3868</v>
      </c>
      <c r="F48" s="16">
        <v>3852</v>
      </c>
      <c r="G48" s="16">
        <v>4043</v>
      </c>
      <c r="H48" s="16">
        <v>4083</v>
      </c>
      <c r="I48" s="16">
        <v>4230</v>
      </c>
      <c r="J48" s="16">
        <v>4305</v>
      </c>
      <c r="K48" s="16">
        <v>4333</v>
      </c>
      <c r="L48" s="16">
        <v>4519</v>
      </c>
      <c r="M48" s="51">
        <v>4519</v>
      </c>
      <c r="N48" s="18">
        <f t="shared" si="1"/>
        <v>4102.333333333333</v>
      </c>
    </row>
    <row r="49" spans="1:14" ht="12" customHeight="1">
      <c r="A49" s="10" t="str">
        <f>'Pregnant Women Participating'!A49</f>
        <v>Oklahoma</v>
      </c>
      <c r="B49" s="18">
        <v>5089</v>
      </c>
      <c r="C49" s="16">
        <v>5119</v>
      </c>
      <c r="D49" s="16">
        <v>5108</v>
      </c>
      <c r="E49" s="16">
        <v>5095</v>
      </c>
      <c r="F49" s="16">
        <v>4886</v>
      </c>
      <c r="G49" s="16">
        <v>4899</v>
      </c>
      <c r="H49" s="16">
        <v>4349</v>
      </c>
      <c r="I49" s="16">
        <v>4332</v>
      </c>
      <c r="J49" s="16">
        <v>4381</v>
      </c>
      <c r="K49" s="16">
        <v>4349</v>
      </c>
      <c r="L49" s="16">
        <v>4538</v>
      </c>
      <c r="M49" s="51">
        <v>4548</v>
      </c>
      <c r="N49" s="18">
        <f t="shared" si="1"/>
        <v>4724.416666666667</v>
      </c>
    </row>
    <row r="50" spans="1:14" ht="12" customHeight="1">
      <c r="A50" s="10" t="str">
        <f>'Pregnant Women Participating'!A50</f>
        <v>Texas</v>
      </c>
      <c r="B50" s="18">
        <v>93242</v>
      </c>
      <c r="C50" s="16">
        <v>94238</v>
      </c>
      <c r="D50" s="16">
        <v>95080</v>
      </c>
      <c r="E50" s="16">
        <v>95426</v>
      </c>
      <c r="F50" s="16">
        <v>95381</v>
      </c>
      <c r="G50" s="16">
        <v>96384</v>
      </c>
      <c r="H50" s="16">
        <v>96669</v>
      </c>
      <c r="I50" s="16">
        <v>96819</v>
      </c>
      <c r="J50" s="16">
        <v>96980</v>
      </c>
      <c r="K50" s="16">
        <v>96915</v>
      </c>
      <c r="L50" s="16">
        <v>97859</v>
      </c>
      <c r="M50" s="51">
        <v>98335</v>
      </c>
      <c r="N50" s="18">
        <f t="shared" si="1"/>
        <v>96110.66666666667</v>
      </c>
    </row>
    <row r="51" spans="1:14" ht="12" customHeight="1">
      <c r="A51" s="10" t="str">
        <f>'Pregnant Women Participating'!A51</f>
        <v>Acoma, Canoncito &amp; Laguna, NM</v>
      </c>
      <c r="B51" s="18">
        <v>62</v>
      </c>
      <c r="C51" s="16">
        <v>52</v>
      </c>
      <c r="D51" s="16">
        <v>56</v>
      </c>
      <c r="E51" s="16">
        <v>54</v>
      </c>
      <c r="F51" s="16">
        <v>62</v>
      </c>
      <c r="G51" s="16">
        <v>64</v>
      </c>
      <c r="H51" s="16">
        <v>71</v>
      </c>
      <c r="I51" s="16">
        <v>72</v>
      </c>
      <c r="J51" s="16">
        <v>66</v>
      </c>
      <c r="K51" s="16">
        <v>65</v>
      </c>
      <c r="L51" s="16">
        <v>60</v>
      </c>
      <c r="M51" s="51">
        <v>60</v>
      </c>
      <c r="N51" s="18">
        <f t="shared" si="1"/>
        <v>62</v>
      </c>
    </row>
    <row r="52" spans="1:14" ht="12" customHeight="1">
      <c r="A52" s="10" t="str">
        <f>'Pregnant Women Participating'!A52</f>
        <v>Eight Northern Pueblos, NM</v>
      </c>
      <c r="B52" s="18">
        <v>8</v>
      </c>
      <c r="C52" s="16">
        <v>11</v>
      </c>
      <c r="D52" s="16">
        <v>13</v>
      </c>
      <c r="E52" s="16">
        <v>12</v>
      </c>
      <c r="F52" s="16">
        <v>15</v>
      </c>
      <c r="G52" s="16">
        <v>14</v>
      </c>
      <c r="H52" s="16">
        <v>12</v>
      </c>
      <c r="I52" s="16">
        <v>13</v>
      </c>
      <c r="J52" s="16">
        <v>14</v>
      </c>
      <c r="K52" s="16">
        <v>15</v>
      </c>
      <c r="L52" s="16">
        <v>16</v>
      </c>
      <c r="M52" s="51">
        <v>13</v>
      </c>
      <c r="N52" s="18">
        <f t="shared" si="1"/>
        <v>13</v>
      </c>
    </row>
    <row r="53" spans="1:14" ht="12" customHeight="1">
      <c r="A53" s="10" t="str">
        <f>'Pregnant Women Participating'!A53</f>
        <v>Five Sandoval Pueblos, NM</v>
      </c>
      <c r="B53" s="18">
        <v>49</v>
      </c>
      <c r="C53" s="16">
        <v>47</v>
      </c>
      <c r="D53" s="16">
        <v>40</v>
      </c>
      <c r="E53" s="16">
        <v>41</v>
      </c>
      <c r="F53" s="16">
        <v>39</v>
      </c>
      <c r="G53" s="16">
        <v>37</v>
      </c>
      <c r="H53" s="16">
        <v>36</v>
      </c>
      <c r="I53" s="16">
        <v>32</v>
      </c>
      <c r="J53" s="16">
        <v>32</v>
      </c>
      <c r="K53" s="16">
        <v>38</v>
      </c>
      <c r="L53" s="16">
        <v>39</v>
      </c>
      <c r="M53" s="51">
        <v>36</v>
      </c>
      <c r="N53" s="18">
        <f t="shared" si="1"/>
        <v>38.833333333333336</v>
      </c>
    </row>
    <row r="54" spans="1:14" ht="12" customHeight="1">
      <c r="A54" s="10" t="str">
        <f>'Pregnant Women Participating'!A54</f>
        <v>Isleta Pueblo, NM</v>
      </c>
      <c r="B54" s="18">
        <v>72</v>
      </c>
      <c r="C54" s="16">
        <v>70</v>
      </c>
      <c r="D54" s="16">
        <v>64</v>
      </c>
      <c r="E54" s="16">
        <v>66</v>
      </c>
      <c r="F54" s="16">
        <v>61</v>
      </c>
      <c r="G54" s="16">
        <v>71</v>
      </c>
      <c r="H54" s="16">
        <v>67</v>
      </c>
      <c r="I54" s="16">
        <v>70</v>
      </c>
      <c r="J54" s="16">
        <v>63</v>
      </c>
      <c r="K54" s="16">
        <v>60</v>
      </c>
      <c r="L54" s="16">
        <v>59</v>
      </c>
      <c r="M54" s="51">
        <v>64</v>
      </c>
      <c r="N54" s="18">
        <f t="shared" si="1"/>
        <v>65.58333333333333</v>
      </c>
    </row>
    <row r="55" spans="1:14" ht="12" customHeight="1">
      <c r="A55" s="10" t="str">
        <f>'Pregnant Women Participating'!A55</f>
        <v>San Felipe Pueblo, NM</v>
      </c>
      <c r="B55" s="18">
        <v>16</v>
      </c>
      <c r="C55" s="16">
        <v>11</v>
      </c>
      <c r="D55" s="16">
        <v>15</v>
      </c>
      <c r="E55" s="16">
        <v>8</v>
      </c>
      <c r="F55" s="16">
        <v>13</v>
      </c>
      <c r="G55" s="16">
        <v>15</v>
      </c>
      <c r="H55" s="16">
        <v>16</v>
      </c>
      <c r="I55" s="16">
        <v>17</v>
      </c>
      <c r="J55" s="16">
        <v>16</v>
      </c>
      <c r="K55" s="16">
        <v>15</v>
      </c>
      <c r="L55" s="16">
        <v>26</v>
      </c>
      <c r="M55" s="51">
        <v>23</v>
      </c>
      <c r="N55" s="18">
        <f t="shared" si="1"/>
        <v>15.916666666666666</v>
      </c>
    </row>
    <row r="56" spans="1:14" ht="12" customHeight="1">
      <c r="A56" s="10" t="str">
        <f>'Pregnant Women Participating'!A56</f>
        <v>Santo Domingo Tribe, NM</v>
      </c>
      <c r="B56" s="18">
        <v>17</v>
      </c>
      <c r="C56" s="16">
        <v>14</v>
      </c>
      <c r="D56" s="16">
        <v>21</v>
      </c>
      <c r="E56" s="16">
        <v>20</v>
      </c>
      <c r="F56" s="16">
        <v>18</v>
      </c>
      <c r="G56" s="16">
        <v>21</v>
      </c>
      <c r="H56" s="16">
        <v>17</v>
      </c>
      <c r="I56" s="16">
        <v>19</v>
      </c>
      <c r="J56" s="16">
        <v>14</v>
      </c>
      <c r="K56" s="16">
        <v>14</v>
      </c>
      <c r="L56" s="16">
        <v>13</v>
      </c>
      <c r="M56" s="51">
        <v>12</v>
      </c>
      <c r="N56" s="18">
        <f t="shared" si="1"/>
        <v>16.666666666666668</v>
      </c>
    </row>
    <row r="57" spans="1:14" ht="12" customHeight="1">
      <c r="A57" s="10" t="str">
        <f>'Pregnant Women Participating'!A57</f>
        <v>Zuni Pueblo, NM</v>
      </c>
      <c r="B57" s="18">
        <v>79</v>
      </c>
      <c r="C57" s="16">
        <v>69</v>
      </c>
      <c r="D57" s="16">
        <v>79</v>
      </c>
      <c r="E57" s="16">
        <v>79</v>
      </c>
      <c r="F57" s="16">
        <v>67</v>
      </c>
      <c r="G57" s="16">
        <v>79</v>
      </c>
      <c r="H57" s="16">
        <v>84</v>
      </c>
      <c r="I57" s="16">
        <v>77</v>
      </c>
      <c r="J57" s="16">
        <v>89</v>
      </c>
      <c r="K57" s="16">
        <v>75</v>
      </c>
      <c r="L57" s="16">
        <v>86</v>
      </c>
      <c r="M57" s="51">
        <v>73</v>
      </c>
      <c r="N57" s="18">
        <f t="shared" si="1"/>
        <v>78</v>
      </c>
    </row>
    <row r="58" spans="1:14" ht="12" customHeight="1">
      <c r="A58" s="10" t="str">
        <f>'Pregnant Women Participating'!A58</f>
        <v>Cherokee Nation, OK</v>
      </c>
      <c r="B58" s="18">
        <v>169</v>
      </c>
      <c r="C58" s="16">
        <v>165</v>
      </c>
      <c r="D58" s="16">
        <v>172</v>
      </c>
      <c r="E58" s="16">
        <v>172</v>
      </c>
      <c r="F58" s="16">
        <v>165</v>
      </c>
      <c r="G58" s="16">
        <v>158</v>
      </c>
      <c r="H58" s="16">
        <v>172</v>
      </c>
      <c r="I58" s="16">
        <v>198</v>
      </c>
      <c r="J58" s="16">
        <v>200</v>
      </c>
      <c r="K58" s="16">
        <v>191</v>
      </c>
      <c r="L58" s="16">
        <v>203</v>
      </c>
      <c r="M58" s="51">
        <v>209</v>
      </c>
      <c r="N58" s="18">
        <f t="shared" si="1"/>
        <v>181.16666666666666</v>
      </c>
    </row>
    <row r="59" spans="1:14" ht="12" customHeight="1">
      <c r="A59" s="10" t="str">
        <f>'Pregnant Women Participating'!A59</f>
        <v>Chickasaw Nation, OK</v>
      </c>
      <c r="B59" s="18">
        <v>169</v>
      </c>
      <c r="C59" s="16">
        <v>171</v>
      </c>
      <c r="D59" s="16">
        <v>163</v>
      </c>
      <c r="E59" s="16">
        <v>177</v>
      </c>
      <c r="F59" s="16">
        <v>156</v>
      </c>
      <c r="G59" s="16">
        <v>166</v>
      </c>
      <c r="H59" s="16">
        <v>173</v>
      </c>
      <c r="I59" s="16">
        <v>173</v>
      </c>
      <c r="J59" s="16">
        <v>172</v>
      </c>
      <c r="K59" s="16">
        <v>188</v>
      </c>
      <c r="L59" s="16">
        <v>198</v>
      </c>
      <c r="M59" s="51">
        <v>190</v>
      </c>
      <c r="N59" s="18">
        <f t="shared" si="1"/>
        <v>174.66666666666666</v>
      </c>
    </row>
    <row r="60" spans="1:14" ht="12" customHeight="1">
      <c r="A60" s="10" t="str">
        <f>'Pregnant Women Participating'!A60</f>
        <v>Choctaw Nation, OK</v>
      </c>
      <c r="B60" s="18">
        <v>132</v>
      </c>
      <c r="C60" s="16">
        <v>141</v>
      </c>
      <c r="D60" s="16">
        <v>135</v>
      </c>
      <c r="E60" s="16">
        <v>141</v>
      </c>
      <c r="F60" s="16">
        <v>128</v>
      </c>
      <c r="G60" s="16">
        <v>137</v>
      </c>
      <c r="H60" s="16">
        <v>132</v>
      </c>
      <c r="I60" s="16">
        <v>116</v>
      </c>
      <c r="J60" s="16">
        <v>112</v>
      </c>
      <c r="K60" s="16">
        <v>110</v>
      </c>
      <c r="L60" s="16">
        <v>109</v>
      </c>
      <c r="M60" s="51">
        <v>121</v>
      </c>
      <c r="N60" s="18">
        <f t="shared" si="1"/>
        <v>126.16666666666667</v>
      </c>
    </row>
    <row r="61" spans="1:14" ht="12" customHeight="1">
      <c r="A61" s="10" t="str">
        <f>'Pregnant Women Participating'!A61</f>
        <v>Citizen Potawatomi Nation, OK</v>
      </c>
      <c r="B61" s="18">
        <v>44</v>
      </c>
      <c r="C61" s="16">
        <v>47</v>
      </c>
      <c r="D61" s="16">
        <v>33</v>
      </c>
      <c r="E61" s="16">
        <v>36</v>
      </c>
      <c r="F61" s="16">
        <v>28</v>
      </c>
      <c r="G61" s="16">
        <v>35</v>
      </c>
      <c r="H61" s="16">
        <v>32</v>
      </c>
      <c r="I61" s="16">
        <v>33</v>
      </c>
      <c r="J61" s="16">
        <v>36</v>
      </c>
      <c r="K61" s="16">
        <v>39</v>
      </c>
      <c r="L61" s="16">
        <v>47</v>
      </c>
      <c r="M61" s="51">
        <v>51</v>
      </c>
      <c r="N61" s="18">
        <f t="shared" si="1"/>
        <v>38.416666666666664</v>
      </c>
    </row>
    <row r="62" spans="1:14" ht="12" customHeight="1">
      <c r="A62" s="10" t="str">
        <f>'Pregnant Women Participating'!A62</f>
        <v>Inter-Tribal Council, OK</v>
      </c>
      <c r="B62" s="18">
        <v>26</v>
      </c>
      <c r="C62" s="16">
        <v>23</v>
      </c>
      <c r="D62" s="16">
        <v>25</v>
      </c>
      <c r="E62" s="16">
        <v>26</v>
      </c>
      <c r="F62" s="16">
        <v>22</v>
      </c>
      <c r="G62" s="16">
        <v>25</v>
      </c>
      <c r="H62" s="16">
        <v>19</v>
      </c>
      <c r="I62" s="16">
        <v>21</v>
      </c>
      <c r="J62" s="16">
        <v>20</v>
      </c>
      <c r="K62" s="16">
        <v>21</v>
      </c>
      <c r="L62" s="16">
        <v>25</v>
      </c>
      <c r="M62" s="51">
        <v>28</v>
      </c>
      <c r="N62" s="18">
        <f t="shared" si="1"/>
        <v>23.416666666666668</v>
      </c>
    </row>
    <row r="63" spans="1:14" ht="12" customHeight="1">
      <c r="A63" s="10" t="str">
        <f>'Pregnant Women Participating'!A63</f>
        <v>Muscogee Creek Nation, OK</v>
      </c>
      <c r="B63" s="18">
        <v>97</v>
      </c>
      <c r="C63" s="16">
        <v>88</v>
      </c>
      <c r="D63" s="16">
        <v>83</v>
      </c>
      <c r="E63" s="16">
        <v>94</v>
      </c>
      <c r="F63" s="16">
        <v>80</v>
      </c>
      <c r="G63" s="16">
        <v>81</v>
      </c>
      <c r="H63" s="16">
        <v>81</v>
      </c>
      <c r="I63" s="16">
        <v>77</v>
      </c>
      <c r="J63" s="16">
        <v>79</v>
      </c>
      <c r="K63" s="16">
        <v>87</v>
      </c>
      <c r="L63" s="16">
        <v>88</v>
      </c>
      <c r="M63" s="51">
        <v>101</v>
      </c>
      <c r="N63" s="18">
        <f t="shared" si="1"/>
        <v>86.33333333333333</v>
      </c>
    </row>
    <row r="64" spans="1:14" ht="12" customHeight="1">
      <c r="A64" s="10" t="str">
        <f>'Pregnant Women Participating'!A64</f>
        <v>Osage Tribal Council, OK</v>
      </c>
      <c r="B64" s="18">
        <v>95</v>
      </c>
      <c r="C64" s="16">
        <v>83</v>
      </c>
      <c r="D64" s="16">
        <v>82</v>
      </c>
      <c r="E64" s="16">
        <v>95</v>
      </c>
      <c r="F64" s="16">
        <v>94</v>
      </c>
      <c r="G64" s="16">
        <v>87</v>
      </c>
      <c r="H64" s="16">
        <v>91</v>
      </c>
      <c r="I64" s="16">
        <v>100</v>
      </c>
      <c r="J64" s="16">
        <v>101</v>
      </c>
      <c r="K64" s="16">
        <v>95</v>
      </c>
      <c r="L64" s="16">
        <v>104</v>
      </c>
      <c r="M64" s="51">
        <v>109</v>
      </c>
      <c r="N64" s="18">
        <f t="shared" si="1"/>
        <v>94.66666666666667</v>
      </c>
    </row>
    <row r="65" spans="1:14" ht="12" customHeight="1">
      <c r="A65" s="10" t="str">
        <f>'Pregnant Women Participating'!A65</f>
        <v>Otoe-Missouria Tribe, OK</v>
      </c>
      <c r="B65" s="18">
        <v>23</v>
      </c>
      <c r="C65" s="16">
        <v>22</v>
      </c>
      <c r="D65" s="16">
        <v>18</v>
      </c>
      <c r="E65" s="16">
        <v>23</v>
      </c>
      <c r="F65" s="16">
        <v>19</v>
      </c>
      <c r="G65" s="16">
        <v>19</v>
      </c>
      <c r="H65" s="16">
        <v>21</v>
      </c>
      <c r="I65" s="16">
        <v>23</v>
      </c>
      <c r="J65" s="16">
        <v>23</v>
      </c>
      <c r="K65" s="16">
        <v>19</v>
      </c>
      <c r="L65" s="16">
        <v>16</v>
      </c>
      <c r="M65" s="51">
        <v>18</v>
      </c>
      <c r="N65" s="18">
        <f t="shared" si="1"/>
        <v>20.333333333333332</v>
      </c>
    </row>
    <row r="66" spans="1:14" ht="12" customHeight="1">
      <c r="A66" s="10" t="str">
        <f>'Pregnant Women Participating'!A66</f>
        <v>Wichita, Caddo &amp; Delaware (WCD), OK</v>
      </c>
      <c r="B66" s="18">
        <v>127</v>
      </c>
      <c r="C66" s="16">
        <v>132</v>
      </c>
      <c r="D66" s="16">
        <v>152</v>
      </c>
      <c r="E66" s="16">
        <v>144</v>
      </c>
      <c r="F66" s="16">
        <v>152</v>
      </c>
      <c r="G66" s="16">
        <v>151</v>
      </c>
      <c r="H66" s="16">
        <v>163</v>
      </c>
      <c r="I66" s="16">
        <v>159</v>
      </c>
      <c r="J66" s="16">
        <v>159</v>
      </c>
      <c r="K66" s="16">
        <v>157</v>
      </c>
      <c r="L66" s="16">
        <v>162</v>
      </c>
      <c r="M66" s="51">
        <v>173</v>
      </c>
      <c r="N66" s="18">
        <f t="shared" si="1"/>
        <v>152.58333333333334</v>
      </c>
    </row>
    <row r="67" spans="1:14" s="23" customFormat="1" ht="24.75" customHeight="1">
      <c r="A67" s="19" t="str">
        <f>'Pregnant Women Participating'!A67</f>
        <v>Southwest Region</v>
      </c>
      <c r="B67" s="21">
        <v>108892</v>
      </c>
      <c r="C67" s="20">
        <v>109798</v>
      </c>
      <c r="D67" s="20">
        <v>110584</v>
      </c>
      <c r="E67" s="20">
        <v>110888</v>
      </c>
      <c r="F67" s="20">
        <v>110374</v>
      </c>
      <c r="G67" s="20">
        <v>111821</v>
      </c>
      <c r="H67" s="20">
        <v>111591</v>
      </c>
      <c r="I67" s="20">
        <v>111799</v>
      </c>
      <c r="J67" s="20">
        <v>112108</v>
      </c>
      <c r="K67" s="20">
        <v>111995</v>
      </c>
      <c r="L67" s="20">
        <v>113508</v>
      </c>
      <c r="M67" s="50">
        <v>114206</v>
      </c>
      <c r="N67" s="21">
        <f t="shared" si="1"/>
        <v>111463.66666666667</v>
      </c>
    </row>
    <row r="68" spans="1:14" ht="12" customHeight="1">
      <c r="A68" s="10" t="str">
        <f>'Pregnant Women Participating'!A68</f>
        <v>Colorado</v>
      </c>
      <c r="B68" s="18">
        <v>6969</v>
      </c>
      <c r="C68" s="16">
        <v>6957</v>
      </c>
      <c r="D68" s="16">
        <v>6986</v>
      </c>
      <c r="E68" s="16">
        <v>6975</v>
      </c>
      <c r="F68" s="16">
        <v>6800</v>
      </c>
      <c r="G68" s="16">
        <v>6937</v>
      </c>
      <c r="H68" s="16">
        <v>6862</v>
      </c>
      <c r="I68" s="16">
        <v>6710</v>
      </c>
      <c r="J68" s="16">
        <v>6665</v>
      </c>
      <c r="K68" s="16">
        <v>6442</v>
      </c>
      <c r="L68" s="16">
        <v>6405</v>
      </c>
      <c r="M68" s="51">
        <v>6320</v>
      </c>
      <c r="N68" s="18">
        <f t="shared" si="1"/>
        <v>6752.333333333333</v>
      </c>
    </row>
    <row r="69" spans="1:14" ht="12" customHeight="1">
      <c r="A69" s="10" t="str">
        <f>'Pregnant Women Participating'!A69</f>
        <v>Iowa</v>
      </c>
      <c r="B69" s="18">
        <v>3316</v>
      </c>
      <c r="C69" s="16">
        <v>3295</v>
      </c>
      <c r="D69" s="16">
        <v>3309</v>
      </c>
      <c r="E69" s="16">
        <v>3297</v>
      </c>
      <c r="F69" s="16">
        <v>3292</v>
      </c>
      <c r="G69" s="16">
        <v>3267</v>
      </c>
      <c r="H69" s="16">
        <v>3203</v>
      </c>
      <c r="I69" s="16">
        <v>3205</v>
      </c>
      <c r="J69" s="16">
        <v>3242</v>
      </c>
      <c r="K69" s="16">
        <v>3158</v>
      </c>
      <c r="L69" s="16">
        <v>3305</v>
      </c>
      <c r="M69" s="51">
        <v>3397</v>
      </c>
      <c r="N69" s="18">
        <f t="shared" si="1"/>
        <v>3273.8333333333335</v>
      </c>
    </row>
    <row r="70" spans="1:14" ht="12" customHeight="1">
      <c r="A70" s="10" t="str">
        <f>'Pregnant Women Participating'!A70</f>
        <v>Kansas</v>
      </c>
      <c r="B70" s="18">
        <v>3570</v>
      </c>
      <c r="C70" s="16">
        <v>3617</v>
      </c>
      <c r="D70" s="16">
        <v>3597</v>
      </c>
      <c r="E70" s="16">
        <v>3589</v>
      </c>
      <c r="F70" s="16">
        <v>3482</v>
      </c>
      <c r="G70" s="16">
        <v>3556</v>
      </c>
      <c r="H70" s="16">
        <v>3609</v>
      </c>
      <c r="I70" s="16">
        <v>3594</v>
      </c>
      <c r="J70" s="16">
        <v>3628</v>
      </c>
      <c r="K70" s="16">
        <v>3540</v>
      </c>
      <c r="L70" s="16">
        <v>3617</v>
      </c>
      <c r="M70" s="51">
        <v>3680</v>
      </c>
      <c r="N70" s="18">
        <f aca="true" t="shared" si="2" ref="N70:N101">IF(SUM(B70:M70)&gt;0,AVERAGE(B70:M70)," ")</f>
        <v>3589.9166666666665</v>
      </c>
    </row>
    <row r="71" spans="1:14" ht="12" customHeight="1">
      <c r="A71" s="10" t="str">
        <f>'Pregnant Women Participating'!A71</f>
        <v>Missouri</v>
      </c>
      <c r="B71" s="18">
        <v>6219</v>
      </c>
      <c r="C71" s="16">
        <v>6231</v>
      </c>
      <c r="D71" s="16">
        <v>6222</v>
      </c>
      <c r="E71" s="16">
        <v>6228</v>
      </c>
      <c r="F71" s="16">
        <v>6026</v>
      </c>
      <c r="G71" s="16">
        <v>6311</v>
      </c>
      <c r="H71" s="16">
        <v>6370</v>
      </c>
      <c r="I71" s="16">
        <v>6245</v>
      </c>
      <c r="J71" s="16">
        <v>6430</v>
      </c>
      <c r="K71" s="16">
        <v>6468</v>
      </c>
      <c r="L71" s="16">
        <v>6909</v>
      </c>
      <c r="M71" s="51">
        <v>7024</v>
      </c>
      <c r="N71" s="18">
        <f t="shared" si="2"/>
        <v>6390.25</v>
      </c>
    </row>
    <row r="72" spans="1:14" ht="12" customHeight="1">
      <c r="A72" s="10" t="str">
        <f>'Pregnant Women Participating'!A72</f>
        <v>Montana</v>
      </c>
      <c r="B72" s="18">
        <v>1295</v>
      </c>
      <c r="C72" s="16">
        <v>1291</v>
      </c>
      <c r="D72" s="16">
        <v>1326</v>
      </c>
      <c r="E72" s="16">
        <v>1344</v>
      </c>
      <c r="F72" s="16">
        <v>1294</v>
      </c>
      <c r="G72" s="16">
        <v>1349</v>
      </c>
      <c r="H72" s="16">
        <v>1344</v>
      </c>
      <c r="I72" s="16">
        <v>1360</v>
      </c>
      <c r="J72" s="16">
        <v>1330</v>
      </c>
      <c r="K72" s="16">
        <v>1330</v>
      </c>
      <c r="L72" s="16">
        <v>1339</v>
      </c>
      <c r="M72" s="51">
        <v>1356</v>
      </c>
      <c r="N72" s="18">
        <f t="shared" si="2"/>
        <v>1329.8333333333333</v>
      </c>
    </row>
    <row r="73" spans="1:14" ht="12" customHeight="1">
      <c r="A73" s="10" t="str">
        <f>'Pregnant Women Participating'!A73</f>
        <v>Nebraska</v>
      </c>
      <c r="B73" s="18">
        <v>2434</v>
      </c>
      <c r="C73" s="16">
        <v>2430</v>
      </c>
      <c r="D73" s="16">
        <v>2392</v>
      </c>
      <c r="E73" s="16">
        <v>2438</v>
      </c>
      <c r="F73" s="16">
        <v>2323</v>
      </c>
      <c r="G73" s="16">
        <v>2395</v>
      </c>
      <c r="H73" s="16">
        <v>2358</v>
      </c>
      <c r="I73" s="16">
        <v>2305</v>
      </c>
      <c r="J73" s="16">
        <v>2338</v>
      </c>
      <c r="K73" s="16">
        <v>2271</v>
      </c>
      <c r="L73" s="16">
        <v>2400</v>
      </c>
      <c r="M73" s="51">
        <v>2461</v>
      </c>
      <c r="N73" s="18">
        <f t="shared" si="2"/>
        <v>2378.75</v>
      </c>
    </row>
    <row r="74" spans="1:14" ht="12" customHeight="1">
      <c r="A74" s="10" t="str">
        <f>'Pregnant Women Participating'!A74</f>
        <v>North Dakota</v>
      </c>
      <c r="B74" s="18">
        <v>612</v>
      </c>
      <c r="C74" s="16">
        <v>582</v>
      </c>
      <c r="D74" s="16">
        <v>571</v>
      </c>
      <c r="E74" s="16">
        <v>589</v>
      </c>
      <c r="F74" s="16">
        <v>613</v>
      </c>
      <c r="G74" s="16">
        <v>610</v>
      </c>
      <c r="H74" s="16">
        <v>653</v>
      </c>
      <c r="I74" s="16">
        <v>651</v>
      </c>
      <c r="J74" s="16">
        <v>688</v>
      </c>
      <c r="K74" s="16">
        <v>684</v>
      </c>
      <c r="L74" s="16">
        <v>708</v>
      </c>
      <c r="M74" s="51">
        <v>684</v>
      </c>
      <c r="N74" s="18">
        <f t="shared" si="2"/>
        <v>637.0833333333334</v>
      </c>
    </row>
    <row r="75" spans="1:14" ht="12" customHeight="1">
      <c r="A75" s="10" t="str">
        <f>'Pregnant Women Participating'!A75</f>
        <v>South Dakota</v>
      </c>
      <c r="B75" s="18">
        <v>1137</v>
      </c>
      <c r="C75" s="16">
        <v>1104</v>
      </c>
      <c r="D75" s="16">
        <v>1128</v>
      </c>
      <c r="E75" s="16">
        <v>1134</v>
      </c>
      <c r="F75" s="16">
        <v>1100</v>
      </c>
      <c r="G75" s="16">
        <v>1132</v>
      </c>
      <c r="H75" s="16">
        <v>1106</v>
      </c>
      <c r="I75" s="16">
        <v>1082</v>
      </c>
      <c r="J75" s="16">
        <v>1069</v>
      </c>
      <c r="K75" s="16">
        <v>1045</v>
      </c>
      <c r="L75" s="16">
        <v>1035</v>
      </c>
      <c r="M75" s="51">
        <v>1043</v>
      </c>
      <c r="N75" s="18">
        <f t="shared" si="2"/>
        <v>1092.9166666666667</v>
      </c>
    </row>
    <row r="76" spans="1:14" ht="12" customHeight="1">
      <c r="A76" s="10" t="str">
        <f>'Pregnant Women Participating'!A76</f>
        <v>Utah</v>
      </c>
      <c r="B76" s="18">
        <v>6879</v>
      </c>
      <c r="C76" s="16">
        <v>6926</v>
      </c>
      <c r="D76" s="16">
        <v>6764</v>
      </c>
      <c r="E76" s="16">
        <v>6994</v>
      </c>
      <c r="F76" s="16">
        <v>6944</v>
      </c>
      <c r="G76" s="16">
        <v>6906</v>
      </c>
      <c r="H76" s="16">
        <v>6796</v>
      </c>
      <c r="I76" s="16">
        <v>6821</v>
      </c>
      <c r="J76" s="16">
        <v>6836</v>
      </c>
      <c r="K76" s="16">
        <v>6054</v>
      </c>
      <c r="L76" s="16">
        <v>6071</v>
      </c>
      <c r="M76" s="51">
        <v>6155</v>
      </c>
      <c r="N76" s="18">
        <f t="shared" si="2"/>
        <v>6678.833333333333</v>
      </c>
    </row>
    <row r="77" spans="1:14" ht="12" customHeight="1">
      <c r="A77" s="10" t="str">
        <f>'Pregnant Women Participating'!A77</f>
        <v>Wyoming</v>
      </c>
      <c r="B77" s="18">
        <v>774</v>
      </c>
      <c r="C77" s="16">
        <v>830</v>
      </c>
      <c r="D77" s="16">
        <v>830</v>
      </c>
      <c r="E77" s="16">
        <v>794</v>
      </c>
      <c r="F77" s="16">
        <v>804</v>
      </c>
      <c r="G77" s="16">
        <v>831</v>
      </c>
      <c r="H77" s="16">
        <v>825</v>
      </c>
      <c r="I77" s="16">
        <v>837</v>
      </c>
      <c r="J77" s="16">
        <v>815</v>
      </c>
      <c r="K77" s="16">
        <v>849</v>
      </c>
      <c r="L77" s="16">
        <v>870</v>
      </c>
      <c r="M77" s="51">
        <v>845</v>
      </c>
      <c r="N77" s="18">
        <f t="shared" si="2"/>
        <v>825.3333333333334</v>
      </c>
    </row>
    <row r="78" spans="1:14" ht="12" customHeight="1">
      <c r="A78" s="10" t="str">
        <f>'Pregnant Women Participating'!A78</f>
        <v>Ute Mountain Ute Tribe, CO</v>
      </c>
      <c r="B78" s="18">
        <v>9</v>
      </c>
      <c r="C78" s="16">
        <v>8</v>
      </c>
      <c r="D78" s="16">
        <v>10</v>
      </c>
      <c r="E78" s="16">
        <v>9</v>
      </c>
      <c r="F78" s="16">
        <v>6</v>
      </c>
      <c r="G78" s="16">
        <v>8</v>
      </c>
      <c r="H78" s="16">
        <v>8</v>
      </c>
      <c r="I78" s="16">
        <v>8</v>
      </c>
      <c r="J78" s="16">
        <v>11</v>
      </c>
      <c r="K78" s="16">
        <v>11</v>
      </c>
      <c r="L78" s="16">
        <v>14</v>
      </c>
      <c r="M78" s="51">
        <v>13</v>
      </c>
      <c r="N78" s="18">
        <f t="shared" si="2"/>
        <v>9.583333333333334</v>
      </c>
    </row>
    <row r="79" spans="1:14" ht="12" customHeight="1">
      <c r="A79" s="10" t="str">
        <f>'Pregnant Women Participating'!A79</f>
        <v>Omaha Sioux, NE</v>
      </c>
      <c r="B79" s="18">
        <v>4</v>
      </c>
      <c r="C79" s="16">
        <v>4</v>
      </c>
      <c r="D79" s="16">
        <v>6</v>
      </c>
      <c r="E79" s="16">
        <v>4</v>
      </c>
      <c r="F79" s="16">
        <v>7</v>
      </c>
      <c r="G79" s="16">
        <v>5</v>
      </c>
      <c r="H79" s="16">
        <v>5</v>
      </c>
      <c r="I79" s="16">
        <v>2</v>
      </c>
      <c r="J79" s="16">
        <v>5</v>
      </c>
      <c r="K79" s="16">
        <v>4</v>
      </c>
      <c r="L79" s="16">
        <v>3</v>
      </c>
      <c r="M79" s="51">
        <v>2</v>
      </c>
      <c r="N79" s="18">
        <f t="shared" si="2"/>
        <v>4.25</v>
      </c>
    </row>
    <row r="80" spans="1:14" ht="12" customHeight="1">
      <c r="A80" s="10" t="str">
        <f>'Pregnant Women Participating'!A80</f>
        <v>Santee Sioux, NE</v>
      </c>
      <c r="B80" s="18">
        <v>2</v>
      </c>
      <c r="C80" s="16">
        <v>2</v>
      </c>
      <c r="D80" s="16">
        <v>2</v>
      </c>
      <c r="E80" s="16">
        <v>2</v>
      </c>
      <c r="F80" s="16">
        <v>2</v>
      </c>
      <c r="G80" s="16">
        <v>1</v>
      </c>
      <c r="H80" s="16">
        <v>1</v>
      </c>
      <c r="I80" s="16">
        <v>1</v>
      </c>
      <c r="J80" s="16">
        <v>1</v>
      </c>
      <c r="K80" s="16">
        <v>0</v>
      </c>
      <c r="L80" s="16">
        <v>0</v>
      </c>
      <c r="M80" s="51">
        <v>0</v>
      </c>
      <c r="N80" s="18">
        <f t="shared" si="2"/>
        <v>1.1666666666666667</v>
      </c>
    </row>
    <row r="81" spans="1:14" ht="12" customHeight="1">
      <c r="A81" s="10" t="str">
        <f>'Pregnant Women Participating'!A81</f>
        <v>Winnebago Tribe, NE</v>
      </c>
      <c r="B81" s="18">
        <v>3</v>
      </c>
      <c r="C81" s="16">
        <v>3</v>
      </c>
      <c r="D81" s="16">
        <v>3</v>
      </c>
      <c r="E81" s="16">
        <v>3</v>
      </c>
      <c r="F81" s="16">
        <v>1</v>
      </c>
      <c r="G81" s="16">
        <v>1</v>
      </c>
      <c r="H81" s="16">
        <v>0</v>
      </c>
      <c r="I81" s="16">
        <v>1</v>
      </c>
      <c r="J81" s="16">
        <v>4</v>
      </c>
      <c r="K81" s="16">
        <v>4</v>
      </c>
      <c r="L81" s="16">
        <v>2</v>
      </c>
      <c r="M81" s="51">
        <v>2</v>
      </c>
      <c r="N81" s="18">
        <f t="shared" si="2"/>
        <v>2.25</v>
      </c>
    </row>
    <row r="82" spans="1:14" ht="12" customHeight="1">
      <c r="A82" s="10" t="str">
        <f>'Pregnant Women Participating'!A82</f>
        <v>Standing Rock Sioux Tribe, ND</v>
      </c>
      <c r="B82" s="18">
        <v>12</v>
      </c>
      <c r="C82" s="16">
        <v>11</v>
      </c>
      <c r="D82" s="16">
        <v>10</v>
      </c>
      <c r="E82" s="16">
        <v>13</v>
      </c>
      <c r="F82" s="16">
        <v>12</v>
      </c>
      <c r="G82" s="16">
        <v>12</v>
      </c>
      <c r="H82" s="16">
        <v>13</v>
      </c>
      <c r="I82" s="16">
        <v>17</v>
      </c>
      <c r="J82" s="16">
        <v>22</v>
      </c>
      <c r="K82" s="16">
        <v>24</v>
      </c>
      <c r="L82" s="16">
        <v>26</v>
      </c>
      <c r="M82" s="51">
        <v>28</v>
      </c>
      <c r="N82" s="18">
        <f t="shared" si="2"/>
        <v>16.666666666666668</v>
      </c>
    </row>
    <row r="83" spans="1:14" ht="12" customHeight="1">
      <c r="A83" s="10" t="str">
        <f>'Pregnant Women Participating'!A83</f>
        <v>Three Affiliated Tribes, ND</v>
      </c>
      <c r="B83" s="18">
        <v>7</v>
      </c>
      <c r="C83" s="16">
        <v>5</v>
      </c>
      <c r="D83" s="16">
        <v>6</v>
      </c>
      <c r="E83" s="16">
        <v>7</v>
      </c>
      <c r="F83" s="16">
        <v>5</v>
      </c>
      <c r="G83" s="16">
        <v>8</v>
      </c>
      <c r="H83" s="16">
        <v>7</v>
      </c>
      <c r="I83" s="16">
        <v>8</v>
      </c>
      <c r="J83" s="16">
        <v>11</v>
      </c>
      <c r="K83" s="16">
        <v>9</v>
      </c>
      <c r="L83" s="16">
        <v>12</v>
      </c>
      <c r="M83" s="51">
        <v>10</v>
      </c>
      <c r="N83" s="18">
        <f t="shared" si="2"/>
        <v>7.916666666666667</v>
      </c>
    </row>
    <row r="84" spans="1:14" ht="12" customHeight="1">
      <c r="A84" s="10" t="str">
        <f>'Pregnant Women Participating'!A84</f>
        <v>Cheyenne River Sioux, SD</v>
      </c>
      <c r="B84" s="18">
        <v>21</v>
      </c>
      <c r="C84" s="16">
        <v>18</v>
      </c>
      <c r="D84" s="16">
        <v>9</v>
      </c>
      <c r="E84" s="16">
        <v>10</v>
      </c>
      <c r="F84" s="16">
        <v>9</v>
      </c>
      <c r="G84" s="16">
        <v>17</v>
      </c>
      <c r="H84" s="16">
        <v>16</v>
      </c>
      <c r="I84" s="16">
        <v>20</v>
      </c>
      <c r="J84" s="16">
        <v>19</v>
      </c>
      <c r="K84" s="16">
        <v>18</v>
      </c>
      <c r="L84" s="16">
        <v>24</v>
      </c>
      <c r="M84" s="51">
        <v>23</v>
      </c>
      <c r="N84" s="18">
        <f t="shared" si="2"/>
        <v>17</v>
      </c>
    </row>
    <row r="85" spans="1:14" ht="12" customHeight="1">
      <c r="A85" s="10" t="str">
        <f>'Pregnant Women Participating'!A85</f>
        <v>Rosebud Sioux, SD</v>
      </c>
      <c r="B85" s="18">
        <v>66</v>
      </c>
      <c r="C85" s="16">
        <v>76</v>
      </c>
      <c r="D85" s="16">
        <v>69</v>
      </c>
      <c r="E85" s="16">
        <v>65</v>
      </c>
      <c r="F85" s="16">
        <v>62</v>
      </c>
      <c r="G85" s="16">
        <v>72</v>
      </c>
      <c r="H85" s="16">
        <v>68</v>
      </c>
      <c r="I85" s="16">
        <v>69</v>
      </c>
      <c r="J85" s="16">
        <v>67</v>
      </c>
      <c r="K85" s="16">
        <v>80</v>
      </c>
      <c r="L85" s="16">
        <v>83</v>
      </c>
      <c r="M85" s="51">
        <v>85</v>
      </c>
      <c r="N85" s="18">
        <f t="shared" si="2"/>
        <v>71.83333333333333</v>
      </c>
    </row>
    <row r="86" spans="1:14" ht="12" customHeight="1">
      <c r="A86" s="10" t="str">
        <f>'Pregnant Women Participating'!A86</f>
        <v>Northern Arapahoe, WY</v>
      </c>
      <c r="B86" s="18">
        <v>21</v>
      </c>
      <c r="C86" s="16">
        <v>16</v>
      </c>
      <c r="D86" s="16">
        <v>16</v>
      </c>
      <c r="E86" s="16">
        <v>15</v>
      </c>
      <c r="F86" s="16">
        <v>16</v>
      </c>
      <c r="G86" s="16">
        <v>21</v>
      </c>
      <c r="H86" s="16">
        <v>21</v>
      </c>
      <c r="I86" s="16">
        <v>22</v>
      </c>
      <c r="J86" s="16">
        <v>26</v>
      </c>
      <c r="K86" s="16">
        <v>27</v>
      </c>
      <c r="L86" s="16">
        <v>31</v>
      </c>
      <c r="M86" s="51">
        <v>27</v>
      </c>
      <c r="N86" s="18">
        <f t="shared" si="2"/>
        <v>21.583333333333332</v>
      </c>
    </row>
    <row r="87" spans="1:14" ht="12" customHeight="1">
      <c r="A87" s="10" t="str">
        <f>'Pregnant Women Participating'!A87</f>
        <v>Shoshone Tribe, WY</v>
      </c>
      <c r="B87" s="18">
        <v>8</v>
      </c>
      <c r="C87" s="16">
        <v>12</v>
      </c>
      <c r="D87" s="16">
        <v>14</v>
      </c>
      <c r="E87" s="16">
        <v>13</v>
      </c>
      <c r="F87" s="16">
        <v>15</v>
      </c>
      <c r="G87" s="16">
        <v>15</v>
      </c>
      <c r="H87" s="16">
        <v>11</v>
      </c>
      <c r="I87" s="16">
        <v>13</v>
      </c>
      <c r="J87" s="16">
        <v>13</v>
      </c>
      <c r="K87" s="16">
        <v>12</v>
      </c>
      <c r="L87" s="16">
        <v>12</v>
      </c>
      <c r="M87" s="51">
        <v>12</v>
      </c>
      <c r="N87" s="18">
        <f t="shared" si="2"/>
        <v>12.5</v>
      </c>
    </row>
    <row r="88" spans="1:14" s="23" customFormat="1" ht="24.75" customHeight="1">
      <c r="A88" s="19" t="str">
        <f>'Pregnant Women Participating'!A88</f>
        <v>Mountain Plains</v>
      </c>
      <c r="B88" s="21">
        <v>33358</v>
      </c>
      <c r="C88" s="20">
        <v>33418</v>
      </c>
      <c r="D88" s="20">
        <v>33270</v>
      </c>
      <c r="E88" s="20">
        <v>33523</v>
      </c>
      <c r="F88" s="20">
        <v>32813</v>
      </c>
      <c r="G88" s="20">
        <v>33454</v>
      </c>
      <c r="H88" s="20">
        <v>33276</v>
      </c>
      <c r="I88" s="20">
        <v>32971</v>
      </c>
      <c r="J88" s="20">
        <v>33220</v>
      </c>
      <c r="K88" s="20">
        <v>32030</v>
      </c>
      <c r="L88" s="20">
        <v>32866</v>
      </c>
      <c r="M88" s="50">
        <v>33167</v>
      </c>
      <c r="N88" s="21">
        <f t="shared" si="2"/>
        <v>33113.833333333336</v>
      </c>
    </row>
    <row r="89" spans="1:14" ht="12" customHeight="1">
      <c r="A89" s="11" t="str">
        <f>'Pregnant Women Participating'!A89</f>
        <v>Alaska</v>
      </c>
      <c r="B89" s="18">
        <v>2222</v>
      </c>
      <c r="C89" s="16">
        <v>2198</v>
      </c>
      <c r="D89" s="16">
        <v>2204</v>
      </c>
      <c r="E89" s="16">
        <v>2240</v>
      </c>
      <c r="F89" s="16">
        <v>2268</v>
      </c>
      <c r="G89" s="16">
        <v>2268</v>
      </c>
      <c r="H89" s="16">
        <v>2281</v>
      </c>
      <c r="I89" s="16">
        <v>2329</v>
      </c>
      <c r="J89" s="16">
        <v>2336</v>
      </c>
      <c r="K89" s="16">
        <v>2301</v>
      </c>
      <c r="L89" s="16">
        <v>2271</v>
      </c>
      <c r="M89" s="51">
        <v>2222</v>
      </c>
      <c r="N89" s="18">
        <f t="shared" si="2"/>
        <v>2261.6666666666665</v>
      </c>
    </row>
    <row r="90" spans="1:14" ht="12" customHeight="1">
      <c r="A90" s="11" t="str">
        <f>'Pregnant Women Participating'!A90</f>
        <v>American Samoa</v>
      </c>
      <c r="B90" s="18">
        <v>737</v>
      </c>
      <c r="C90" s="16">
        <v>778</v>
      </c>
      <c r="D90" s="16">
        <v>778</v>
      </c>
      <c r="E90" s="16">
        <v>757</v>
      </c>
      <c r="F90" s="16">
        <v>730</v>
      </c>
      <c r="G90" s="16">
        <v>748</v>
      </c>
      <c r="H90" s="16">
        <v>727</v>
      </c>
      <c r="I90" s="16">
        <v>710</v>
      </c>
      <c r="J90" s="16">
        <v>726</v>
      </c>
      <c r="K90" s="16">
        <v>717</v>
      </c>
      <c r="L90" s="16">
        <v>740</v>
      </c>
      <c r="M90" s="51">
        <v>707</v>
      </c>
      <c r="N90" s="18">
        <f t="shared" si="2"/>
        <v>737.9166666666666</v>
      </c>
    </row>
    <row r="91" spans="1:14" ht="12" customHeight="1">
      <c r="A91" s="11" t="str">
        <f>'Pregnant Women Participating'!A91</f>
        <v>Arizona</v>
      </c>
      <c r="B91" s="18">
        <v>11451</v>
      </c>
      <c r="C91" s="16">
        <v>11317</v>
      </c>
      <c r="D91" s="16">
        <v>11376</v>
      </c>
      <c r="E91" s="16">
        <v>11543</v>
      </c>
      <c r="F91" s="16">
        <v>11363</v>
      </c>
      <c r="G91" s="16">
        <v>11736</v>
      </c>
      <c r="H91" s="16">
        <v>11586</v>
      </c>
      <c r="I91" s="16">
        <v>11617</v>
      </c>
      <c r="J91" s="16">
        <v>11813</v>
      </c>
      <c r="K91" s="16">
        <v>11865</v>
      </c>
      <c r="L91" s="16">
        <v>12455</v>
      </c>
      <c r="M91" s="51">
        <v>12379</v>
      </c>
      <c r="N91" s="18">
        <f t="shared" si="2"/>
        <v>11708.416666666666</v>
      </c>
    </row>
    <row r="92" spans="1:14" ht="12" customHeight="1">
      <c r="A92" s="11" t="str">
        <f>'Pregnant Women Participating'!A92</f>
        <v>California</v>
      </c>
      <c r="B92" s="18">
        <v>109438</v>
      </c>
      <c r="C92" s="16">
        <v>109406</v>
      </c>
      <c r="D92" s="16">
        <v>109518</v>
      </c>
      <c r="E92" s="16">
        <v>111455</v>
      </c>
      <c r="F92" s="16">
        <v>109642</v>
      </c>
      <c r="G92" s="16">
        <v>112865</v>
      </c>
      <c r="H92" s="16">
        <v>112446</v>
      </c>
      <c r="I92" s="16">
        <v>112621</v>
      </c>
      <c r="J92" s="16">
        <v>114123</v>
      </c>
      <c r="K92" s="16">
        <v>113638</v>
      </c>
      <c r="L92" s="16">
        <v>115773</v>
      </c>
      <c r="M92" s="51">
        <v>115002</v>
      </c>
      <c r="N92" s="18">
        <f t="shared" si="2"/>
        <v>112160.58333333333</v>
      </c>
    </row>
    <row r="93" spans="1:14" ht="12" customHeight="1">
      <c r="A93" s="11" t="str">
        <f>'Pregnant Women Participating'!A93</f>
        <v>Guam</v>
      </c>
      <c r="B93" s="18">
        <v>499</v>
      </c>
      <c r="C93" s="16">
        <v>478</v>
      </c>
      <c r="D93" s="16">
        <v>491</v>
      </c>
      <c r="E93" s="16">
        <v>473</v>
      </c>
      <c r="F93" s="16">
        <v>489</v>
      </c>
      <c r="G93" s="16">
        <v>502</v>
      </c>
      <c r="H93" s="16">
        <v>497</v>
      </c>
      <c r="I93" s="16">
        <v>517</v>
      </c>
      <c r="J93" s="16">
        <v>519</v>
      </c>
      <c r="K93" s="16">
        <v>515</v>
      </c>
      <c r="L93" s="16">
        <v>535</v>
      </c>
      <c r="M93" s="51">
        <v>517</v>
      </c>
      <c r="N93" s="18">
        <f t="shared" si="2"/>
        <v>502.6666666666667</v>
      </c>
    </row>
    <row r="94" spans="1:14" ht="12" customHeight="1">
      <c r="A94" s="11" t="str">
        <f>'Pregnant Women Participating'!A94</f>
        <v>Hawaii</v>
      </c>
      <c r="B94" s="18">
        <v>3159</v>
      </c>
      <c r="C94" s="16">
        <v>3114</v>
      </c>
      <c r="D94" s="16">
        <v>2983</v>
      </c>
      <c r="E94" s="16">
        <v>3019</v>
      </c>
      <c r="F94" s="16">
        <v>2968</v>
      </c>
      <c r="G94" s="16">
        <v>3068</v>
      </c>
      <c r="H94" s="16">
        <v>3070</v>
      </c>
      <c r="I94" s="16">
        <v>3124</v>
      </c>
      <c r="J94" s="16">
        <v>3156</v>
      </c>
      <c r="K94" s="16">
        <v>3145</v>
      </c>
      <c r="L94" s="16">
        <v>3228</v>
      </c>
      <c r="M94" s="51">
        <v>3229</v>
      </c>
      <c r="N94" s="18">
        <f t="shared" si="2"/>
        <v>3105.25</v>
      </c>
    </row>
    <row r="95" spans="1:14" ht="12" customHeight="1">
      <c r="A95" s="11" t="str">
        <f>'Pregnant Women Participating'!A95</f>
        <v>Idaho</v>
      </c>
      <c r="B95" s="18">
        <v>3412</v>
      </c>
      <c r="C95" s="16">
        <v>3374</v>
      </c>
      <c r="D95" s="16">
        <v>3369</v>
      </c>
      <c r="E95" s="16">
        <v>3394</v>
      </c>
      <c r="F95" s="16">
        <v>3267</v>
      </c>
      <c r="G95" s="16">
        <v>3395</v>
      </c>
      <c r="H95" s="16">
        <v>3266</v>
      </c>
      <c r="I95" s="16">
        <v>3283</v>
      </c>
      <c r="J95" s="16">
        <v>3323</v>
      </c>
      <c r="K95" s="16">
        <v>3253</v>
      </c>
      <c r="L95" s="16">
        <v>3311</v>
      </c>
      <c r="M95" s="51">
        <v>3300</v>
      </c>
      <c r="N95" s="18">
        <f t="shared" si="2"/>
        <v>3328.9166666666665</v>
      </c>
    </row>
    <row r="96" spans="1:14" ht="12" customHeight="1">
      <c r="A96" s="11" t="str">
        <f>'Pregnant Women Participating'!A96</f>
        <v>Nevada</v>
      </c>
      <c r="B96" s="18">
        <v>4930</v>
      </c>
      <c r="C96" s="16">
        <v>4841</v>
      </c>
      <c r="D96" s="16">
        <v>4866</v>
      </c>
      <c r="E96" s="16">
        <v>4888</v>
      </c>
      <c r="F96" s="16">
        <v>4852</v>
      </c>
      <c r="G96" s="16">
        <v>4819</v>
      </c>
      <c r="H96" s="16">
        <v>4725</v>
      </c>
      <c r="I96" s="16">
        <v>4849</v>
      </c>
      <c r="J96" s="16">
        <v>5091</v>
      </c>
      <c r="K96" s="16">
        <v>4837</v>
      </c>
      <c r="L96" s="16">
        <v>4924</v>
      </c>
      <c r="M96" s="51">
        <v>4975</v>
      </c>
      <c r="N96" s="18">
        <f t="shared" si="2"/>
        <v>4883.083333333333</v>
      </c>
    </row>
    <row r="97" spans="1:14" ht="12" customHeight="1">
      <c r="A97" s="11" t="str">
        <f>'Pregnant Women Participating'!A97</f>
        <v>Oregon</v>
      </c>
      <c r="B97" s="18">
        <v>8922</v>
      </c>
      <c r="C97" s="16">
        <v>8922</v>
      </c>
      <c r="D97" s="16">
        <v>8834</v>
      </c>
      <c r="E97" s="16">
        <v>8925</v>
      </c>
      <c r="F97" s="16">
        <v>8857</v>
      </c>
      <c r="G97" s="16">
        <v>9004</v>
      </c>
      <c r="H97" s="16">
        <v>9056</v>
      </c>
      <c r="I97" s="16">
        <v>9019</v>
      </c>
      <c r="J97" s="16">
        <v>9109</v>
      </c>
      <c r="K97" s="16">
        <v>9048</v>
      </c>
      <c r="L97" s="16">
        <v>9318</v>
      </c>
      <c r="M97" s="51">
        <v>9314</v>
      </c>
      <c r="N97" s="18">
        <f t="shared" si="2"/>
        <v>9027.333333333334</v>
      </c>
    </row>
    <row r="98" spans="1:14" ht="12" customHeight="1">
      <c r="A98" s="11" t="str">
        <f>'Pregnant Women Participating'!A98</f>
        <v>Washington</v>
      </c>
      <c r="B98" s="18">
        <v>11618</v>
      </c>
      <c r="C98" s="16">
        <v>11718</v>
      </c>
      <c r="D98" s="16">
        <v>11753</v>
      </c>
      <c r="E98" s="16">
        <v>11830</v>
      </c>
      <c r="F98" s="16">
        <v>11745</v>
      </c>
      <c r="G98" s="16">
        <v>12046</v>
      </c>
      <c r="H98" s="16">
        <v>12003</v>
      </c>
      <c r="I98" s="16">
        <v>11956</v>
      </c>
      <c r="J98" s="16">
        <v>11963</v>
      </c>
      <c r="K98" s="16">
        <v>11906</v>
      </c>
      <c r="L98" s="16">
        <v>12245</v>
      </c>
      <c r="M98" s="51">
        <v>12297</v>
      </c>
      <c r="N98" s="18">
        <f t="shared" si="2"/>
        <v>11923.333333333334</v>
      </c>
    </row>
    <row r="99" spans="1:14" ht="12" customHeight="1">
      <c r="A99" s="11" t="str">
        <f>'Pregnant Women Participating'!A99</f>
        <v>Northern Marianas</v>
      </c>
      <c r="B99" s="18">
        <v>301</v>
      </c>
      <c r="C99" s="16">
        <v>312</v>
      </c>
      <c r="D99" s="16">
        <v>323</v>
      </c>
      <c r="E99" s="16">
        <v>337</v>
      </c>
      <c r="F99" s="16">
        <v>309</v>
      </c>
      <c r="G99" s="16">
        <v>317</v>
      </c>
      <c r="H99" s="16">
        <v>317</v>
      </c>
      <c r="I99" s="16">
        <v>306</v>
      </c>
      <c r="J99" s="16">
        <v>309</v>
      </c>
      <c r="K99" s="16">
        <v>312</v>
      </c>
      <c r="L99" s="16">
        <v>306</v>
      </c>
      <c r="M99" s="51">
        <v>293</v>
      </c>
      <c r="N99" s="18">
        <f t="shared" si="2"/>
        <v>311.8333333333333</v>
      </c>
    </row>
    <row r="100" spans="1:14" ht="12" customHeight="1">
      <c r="A100" s="11" t="str">
        <f>'Pregnant Women Participating'!A100</f>
        <v>Inter-Tribal Council, AZ</v>
      </c>
      <c r="B100" s="18">
        <v>454</v>
      </c>
      <c r="C100" s="16">
        <v>439</v>
      </c>
      <c r="D100" s="16">
        <v>457</v>
      </c>
      <c r="E100" s="16">
        <v>463</v>
      </c>
      <c r="F100" s="16">
        <v>437</v>
      </c>
      <c r="G100" s="16">
        <v>451</v>
      </c>
      <c r="H100" s="16">
        <v>438</v>
      </c>
      <c r="I100" s="16">
        <v>453</v>
      </c>
      <c r="J100" s="16">
        <v>450</v>
      </c>
      <c r="K100" s="16">
        <v>444</v>
      </c>
      <c r="L100" s="16">
        <v>452</v>
      </c>
      <c r="M100" s="51">
        <v>466</v>
      </c>
      <c r="N100" s="18">
        <f t="shared" si="2"/>
        <v>450.3333333333333</v>
      </c>
    </row>
    <row r="101" spans="1:14" ht="12" customHeight="1">
      <c r="A101" s="11" t="str">
        <f>'Pregnant Women Participating'!A101</f>
        <v>Navajo Nation, AZ</v>
      </c>
      <c r="B101" s="18">
        <v>839</v>
      </c>
      <c r="C101" s="16">
        <v>840</v>
      </c>
      <c r="D101" s="16">
        <v>838</v>
      </c>
      <c r="E101" s="16">
        <v>873</v>
      </c>
      <c r="F101" s="16">
        <v>854</v>
      </c>
      <c r="G101" s="16">
        <v>871</v>
      </c>
      <c r="H101" s="16">
        <v>861</v>
      </c>
      <c r="I101" s="16">
        <v>841</v>
      </c>
      <c r="J101" s="16">
        <v>856</v>
      </c>
      <c r="K101" s="16">
        <v>848</v>
      </c>
      <c r="L101" s="16">
        <v>872</v>
      </c>
      <c r="M101" s="51">
        <v>837</v>
      </c>
      <c r="N101" s="18">
        <f t="shared" si="2"/>
        <v>852.5</v>
      </c>
    </row>
    <row r="102" spans="1:14" ht="12" customHeight="1">
      <c r="A102" s="11" t="str">
        <f>'Pregnant Women Participating'!A102</f>
        <v>Inter-Tribal Council, NV</v>
      </c>
      <c r="B102" s="18">
        <v>116</v>
      </c>
      <c r="C102" s="16">
        <v>114</v>
      </c>
      <c r="D102" s="16">
        <v>106</v>
      </c>
      <c r="E102" s="16">
        <v>100</v>
      </c>
      <c r="F102" s="16">
        <v>106</v>
      </c>
      <c r="G102" s="16">
        <v>105</v>
      </c>
      <c r="H102" s="16">
        <v>93</v>
      </c>
      <c r="I102" s="16">
        <v>87</v>
      </c>
      <c r="J102" s="16">
        <v>94</v>
      </c>
      <c r="K102" s="16">
        <v>89</v>
      </c>
      <c r="L102" s="16">
        <v>81</v>
      </c>
      <c r="M102" s="51">
        <v>82</v>
      </c>
      <c r="N102" s="18">
        <f>IF(SUM(B102:M102)&gt;0,AVERAGE(B102:M102)," ")</f>
        <v>97.75</v>
      </c>
    </row>
    <row r="103" spans="1:14" s="23" customFormat="1" ht="24.75" customHeight="1">
      <c r="A103" s="19" t="str">
        <f>'Pregnant Women Participating'!A103</f>
        <v>Western Region</v>
      </c>
      <c r="B103" s="57">
        <v>158098</v>
      </c>
      <c r="C103" s="58">
        <v>157851</v>
      </c>
      <c r="D103" s="58">
        <v>157896</v>
      </c>
      <c r="E103" s="58">
        <v>160297</v>
      </c>
      <c r="F103" s="58">
        <v>157887</v>
      </c>
      <c r="G103" s="58">
        <v>162195</v>
      </c>
      <c r="H103" s="58">
        <v>161366</v>
      </c>
      <c r="I103" s="58">
        <v>161712</v>
      </c>
      <c r="J103" s="58">
        <v>163868</v>
      </c>
      <c r="K103" s="58">
        <v>162918</v>
      </c>
      <c r="L103" s="58">
        <v>166511</v>
      </c>
      <c r="M103" s="59">
        <v>165620</v>
      </c>
      <c r="N103" s="21">
        <f>IF(SUM(B103:M103)&gt;0,AVERAGE(B103:M103)," ")</f>
        <v>161351.58333333334</v>
      </c>
    </row>
    <row r="104" spans="1:14" s="31" customFormat="1" ht="16.5" customHeight="1" thickBot="1">
      <c r="A104" s="28" t="str">
        <f>'Pregnant Women Participating'!A104</f>
        <v>TOTAL</v>
      </c>
      <c r="B104" s="29">
        <v>567424</v>
      </c>
      <c r="C104" s="30">
        <v>569321</v>
      </c>
      <c r="D104" s="30">
        <v>568280</v>
      </c>
      <c r="E104" s="30">
        <v>570338</v>
      </c>
      <c r="F104" s="30">
        <v>565237</v>
      </c>
      <c r="G104" s="30">
        <v>572917</v>
      </c>
      <c r="H104" s="30">
        <v>569518</v>
      </c>
      <c r="I104" s="30">
        <v>569920</v>
      </c>
      <c r="J104" s="30">
        <v>574717</v>
      </c>
      <c r="K104" s="30">
        <v>572417</v>
      </c>
      <c r="L104" s="30">
        <v>583753</v>
      </c>
      <c r="M104" s="52">
        <v>586975</v>
      </c>
      <c r="N104" s="29">
        <f>IF(SUM(B104:M104)&gt;0,AVERAGE(B104:M104)," ")</f>
        <v>572568.0833333334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2987</v>
      </c>
      <c r="C6" s="16">
        <v>3022</v>
      </c>
      <c r="D6" s="16">
        <v>2995</v>
      </c>
      <c r="E6" s="16">
        <v>2956</v>
      </c>
      <c r="F6" s="16">
        <v>2845</v>
      </c>
      <c r="G6" s="16">
        <v>3027</v>
      </c>
      <c r="H6" s="16">
        <v>3009</v>
      </c>
      <c r="I6" s="16">
        <v>2998</v>
      </c>
      <c r="J6" s="16">
        <v>2974</v>
      </c>
      <c r="K6" s="16">
        <v>2913</v>
      </c>
      <c r="L6" s="16">
        <v>3036</v>
      </c>
      <c r="M6" s="51">
        <v>3029</v>
      </c>
      <c r="N6" s="18">
        <f aca="true" t="shared" si="0" ref="N6:N37">IF(SUM(B6:M6)&gt;0,AVERAGE(B6:M6)," ")</f>
        <v>2982.5833333333335</v>
      </c>
    </row>
    <row r="7" spans="1:14" s="7" customFormat="1" ht="12" customHeight="1">
      <c r="A7" s="10" t="str">
        <f>'Pregnant Women Participating'!A7</f>
        <v>Maine</v>
      </c>
      <c r="B7" s="18">
        <v>1934</v>
      </c>
      <c r="C7" s="16">
        <v>1928</v>
      </c>
      <c r="D7" s="16">
        <v>1887</v>
      </c>
      <c r="E7" s="16">
        <v>1905</v>
      </c>
      <c r="F7" s="16">
        <v>1866</v>
      </c>
      <c r="G7" s="16">
        <v>1891</v>
      </c>
      <c r="H7" s="16">
        <v>1849</v>
      </c>
      <c r="I7" s="16">
        <v>1822</v>
      </c>
      <c r="J7" s="16">
        <v>1836</v>
      </c>
      <c r="K7" s="16">
        <v>1780</v>
      </c>
      <c r="L7" s="16">
        <v>1814</v>
      </c>
      <c r="M7" s="51">
        <v>1828</v>
      </c>
      <c r="N7" s="18">
        <f t="shared" si="0"/>
        <v>1861.6666666666667</v>
      </c>
    </row>
    <row r="8" spans="1:14" s="7" customFormat="1" ht="12" customHeight="1">
      <c r="A8" s="10" t="str">
        <f>'Pregnant Women Participating'!A8</f>
        <v>Massachusetts</v>
      </c>
      <c r="B8" s="18">
        <v>7300</v>
      </c>
      <c r="C8" s="16">
        <v>7448</v>
      </c>
      <c r="D8" s="16">
        <v>7534</v>
      </c>
      <c r="E8" s="16">
        <v>7629</v>
      </c>
      <c r="F8" s="16">
        <v>7406</v>
      </c>
      <c r="G8" s="16">
        <v>7525</v>
      </c>
      <c r="H8" s="16">
        <v>7519</v>
      </c>
      <c r="I8" s="16">
        <v>7371</v>
      </c>
      <c r="J8" s="16">
        <v>7295</v>
      </c>
      <c r="K8" s="16">
        <v>7099</v>
      </c>
      <c r="L8" s="16">
        <v>7206</v>
      </c>
      <c r="M8" s="51">
        <v>7300</v>
      </c>
      <c r="N8" s="18">
        <f t="shared" si="0"/>
        <v>7386</v>
      </c>
    </row>
    <row r="9" spans="1:14" s="7" customFormat="1" ht="12" customHeight="1">
      <c r="A9" s="10" t="str">
        <f>'Pregnant Women Participating'!A9</f>
        <v>New Hampshire</v>
      </c>
      <c r="B9" s="18">
        <v>1237</v>
      </c>
      <c r="C9" s="16">
        <v>1228</v>
      </c>
      <c r="D9" s="16">
        <v>1230</v>
      </c>
      <c r="E9" s="16">
        <v>1171</v>
      </c>
      <c r="F9" s="16">
        <v>1123</v>
      </c>
      <c r="G9" s="16">
        <v>1153</v>
      </c>
      <c r="H9" s="16">
        <v>1184</v>
      </c>
      <c r="I9" s="16">
        <v>1199</v>
      </c>
      <c r="J9" s="16">
        <v>1201</v>
      </c>
      <c r="K9" s="16">
        <v>1229</v>
      </c>
      <c r="L9" s="16">
        <v>1217</v>
      </c>
      <c r="M9" s="51">
        <v>1235</v>
      </c>
      <c r="N9" s="18">
        <f t="shared" si="0"/>
        <v>1200.5833333333333</v>
      </c>
    </row>
    <row r="10" spans="1:14" s="7" customFormat="1" ht="12" customHeight="1">
      <c r="A10" s="10" t="str">
        <f>'Pregnant Women Participating'!A10</f>
        <v>New York</v>
      </c>
      <c r="B10" s="18">
        <v>26670</v>
      </c>
      <c r="C10" s="16">
        <v>26890</v>
      </c>
      <c r="D10" s="16">
        <v>26624</v>
      </c>
      <c r="E10" s="16">
        <v>26738</v>
      </c>
      <c r="F10" s="16">
        <v>26426</v>
      </c>
      <c r="G10" s="16">
        <v>26606</v>
      </c>
      <c r="H10" s="16">
        <v>26223</v>
      </c>
      <c r="I10" s="16">
        <v>25934</v>
      </c>
      <c r="J10" s="16">
        <v>26172</v>
      </c>
      <c r="K10" s="16">
        <v>25664</v>
      </c>
      <c r="L10" s="16">
        <v>26218</v>
      </c>
      <c r="M10" s="51">
        <v>26426</v>
      </c>
      <c r="N10" s="18">
        <f t="shared" si="0"/>
        <v>26382.583333333332</v>
      </c>
    </row>
    <row r="11" spans="1:14" s="7" customFormat="1" ht="12" customHeight="1">
      <c r="A11" s="10" t="str">
        <f>'Pregnant Women Participating'!A11</f>
        <v>Rhode Island</v>
      </c>
      <c r="B11" s="18">
        <v>1976</v>
      </c>
      <c r="C11" s="16">
        <v>1997</v>
      </c>
      <c r="D11" s="16">
        <v>1939</v>
      </c>
      <c r="E11" s="16">
        <v>1943</v>
      </c>
      <c r="F11" s="16">
        <v>1866</v>
      </c>
      <c r="G11" s="16">
        <v>1871</v>
      </c>
      <c r="H11" s="16">
        <v>1850</v>
      </c>
      <c r="I11" s="16">
        <v>1794</v>
      </c>
      <c r="J11" s="16">
        <v>1841</v>
      </c>
      <c r="K11" s="16">
        <v>1849</v>
      </c>
      <c r="L11" s="16">
        <v>1876</v>
      </c>
      <c r="M11" s="51">
        <v>1898</v>
      </c>
      <c r="N11" s="18">
        <f t="shared" si="0"/>
        <v>1891.6666666666667</v>
      </c>
    </row>
    <row r="12" spans="1:14" s="7" customFormat="1" ht="12" customHeight="1">
      <c r="A12" s="10" t="str">
        <f>'Pregnant Women Participating'!A12</f>
        <v>Vermont</v>
      </c>
      <c r="B12" s="18">
        <v>916</v>
      </c>
      <c r="C12" s="16">
        <v>907</v>
      </c>
      <c r="D12" s="16">
        <v>883</v>
      </c>
      <c r="E12" s="16">
        <v>842</v>
      </c>
      <c r="F12" s="16">
        <v>797</v>
      </c>
      <c r="G12" s="16">
        <v>784</v>
      </c>
      <c r="H12" s="16">
        <v>782</v>
      </c>
      <c r="I12" s="16">
        <v>759</v>
      </c>
      <c r="J12" s="16">
        <v>745</v>
      </c>
      <c r="K12" s="16">
        <v>795</v>
      </c>
      <c r="L12" s="16">
        <v>790</v>
      </c>
      <c r="M12" s="51">
        <v>869</v>
      </c>
      <c r="N12" s="18">
        <f t="shared" si="0"/>
        <v>822.4166666666666</v>
      </c>
    </row>
    <row r="13" spans="1:14" s="7" customFormat="1" ht="12" customHeight="1">
      <c r="A13" s="10" t="str">
        <f>'Pregnant Women Participating'!A13</f>
        <v>Indian Township, ME</v>
      </c>
      <c r="B13" s="18">
        <v>5</v>
      </c>
      <c r="C13" s="16">
        <v>4</v>
      </c>
      <c r="D13" s="16">
        <v>3</v>
      </c>
      <c r="E13" s="16">
        <v>2</v>
      </c>
      <c r="F13" s="16">
        <v>2</v>
      </c>
      <c r="G13" s="16">
        <v>2</v>
      </c>
      <c r="H13" s="16">
        <v>2</v>
      </c>
      <c r="I13" s="16">
        <v>4</v>
      </c>
      <c r="J13" s="16">
        <v>4</v>
      </c>
      <c r="K13" s="16">
        <v>5</v>
      </c>
      <c r="L13" s="16">
        <v>7</v>
      </c>
      <c r="M13" s="51">
        <v>6</v>
      </c>
      <c r="N13" s="18">
        <f t="shared" si="0"/>
        <v>3.8333333333333335</v>
      </c>
    </row>
    <row r="14" spans="1:14" s="7" customFormat="1" ht="12" customHeight="1">
      <c r="A14" s="10" t="str">
        <f>'Pregnant Women Participating'!A14</f>
        <v>Pleasant Point, ME</v>
      </c>
      <c r="B14" s="18">
        <v>5</v>
      </c>
      <c r="C14" s="16">
        <v>1</v>
      </c>
      <c r="D14" s="16">
        <v>6</v>
      </c>
      <c r="E14" s="16">
        <v>4</v>
      </c>
      <c r="F14" s="16">
        <v>2</v>
      </c>
      <c r="G14" s="16">
        <v>1</v>
      </c>
      <c r="H14" s="16">
        <v>1</v>
      </c>
      <c r="I14" s="16">
        <v>2</v>
      </c>
      <c r="J14" s="16">
        <v>3</v>
      </c>
      <c r="K14" s="16">
        <v>0</v>
      </c>
      <c r="L14" s="16">
        <v>2</v>
      </c>
      <c r="M14" s="51">
        <v>3</v>
      </c>
      <c r="N14" s="18">
        <f t="shared" si="0"/>
        <v>2.5</v>
      </c>
    </row>
    <row r="15" spans="1:14" s="7" customFormat="1" ht="12" customHeight="1">
      <c r="A15" s="10" t="str">
        <f>'Pregnant Women Participating'!A15</f>
        <v>Seneca Nation, NY</v>
      </c>
      <c r="B15" s="18">
        <v>2</v>
      </c>
      <c r="C15" s="16">
        <v>3</v>
      </c>
      <c r="D15" s="16">
        <v>4</v>
      </c>
      <c r="E15" s="16">
        <v>6</v>
      </c>
      <c r="F15" s="16">
        <v>6</v>
      </c>
      <c r="G15" s="16">
        <v>6</v>
      </c>
      <c r="H15" s="16">
        <v>6</v>
      </c>
      <c r="I15" s="16">
        <v>8</v>
      </c>
      <c r="J15" s="16">
        <v>6</v>
      </c>
      <c r="K15" s="16">
        <v>7</v>
      </c>
      <c r="L15" s="16">
        <v>4</v>
      </c>
      <c r="M15" s="51">
        <v>5</v>
      </c>
      <c r="N15" s="18">
        <f t="shared" si="0"/>
        <v>5.25</v>
      </c>
    </row>
    <row r="16" spans="1:14" s="22" customFormat="1" ht="24.75" customHeight="1">
      <c r="A16" s="19" t="str">
        <f>'Pregnant Women Participating'!A16</f>
        <v>Northeast Region</v>
      </c>
      <c r="B16" s="21">
        <v>43032</v>
      </c>
      <c r="C16" s="20">
        <v>43428</v>
      </c>
      <c r="D16" s="20">
        <v>43105</v>
      </c>
      <c r="E16" s="20">
        <v>43196</v>
      </c>
      <c r="F16" s="20">
        <v>42339</v>
      </c>
      <c r="G16" s="20">
        <v>42866</v>
      </c>
      <c r="H16" s="20">
        <v>42425</v>
      </c>
      <c r="I16" s="20">
        <v>41891</v>
      </c>
      <c r="J16" s="20">
        <v>42077</v>
      </c>
      <c r="K16" s="20">
        <v>41341</v>
      </c>
      <c r="L16" s="20">
        <v>42170</v>
      </c>
      <c r="M16" s="50">
        <v>42599</v>
      </c>
      <c r="N16" s="21">
        <f t="shared" si="0"/>
        <v>42539.083333333336</v>
      </c>
    </row>
    <row r="17" spans="1:14" ht="12" customHeight="1">
      <c r="A17" s="10" t="str">
        <f>'Pregnant Women Participating'!A17</f>
        <v>Delaware</v>
      </c>
      <c r="B17" s="18">
        <v>1660</v>
      </c>
      <c r="C17" s="16">
        <v>1666</v>
      </c>
      <c r="D17" s="16">
        <v>1669</v>
      </c>
      <c r="E17" s="16">
        <v>1644</v>
      </c>
      <c r="F17" s="16">
        <v>1653</v>
      </c>
      <c r="G17" s="16">
        <v>1692</v>
      </c>
      <c r="H17" s="16">
        <v>1675</v>
      </c>
      <c r="I17" s="16">
        <v>1617</v>
      </c>
      <c r="J17" s="16">
        <v>1616</v>
      </c>
      <c r="K17" s="16">
        <v>1658</v>
      </c>
      <c r="L17" s="16">
        <v>1676</v>
      </c>
      <c r="M17" s="51">
        <v>1670</v>
      </c>
      <c r="N17" s="18">
        <f t="shared" si="0"/>
        <v>1658</v>
      </c>
    </row>
    <row r="18" spans="1:14" ht="12" customHeight="1">
      <c r="A18" s="10" t="str">
        <f>'Pregnant Women Participating'!A18</f>
        <v>District of Columbia</v>
      </c>
      <c r="B18" s="18">
        <v>1376</v>
      </c>
      <c r="C18" s="16">
        <v>1383</v>
      </c>
      <c r="D18" s="16">
        <v>1355</v>
      </c>
      <c r="E18" s="16">
        <v>1337</v>
      </c>
      <c r="F18" s="16">
        <v>1296</v>
      </c>
      <c r="G18" s="16">
        <v>1314</v>
      </c>
      <c r="H18" s="16">
        <v>1290</v>
      </c>
      <c r="I18" s="16">
        <v>1276</v>
      </c>
      <c r="J18" s="16">
        <v>1268</v>
      </c>
      <c r="K18" s="16">
        <v>1223</v>
      </c>
      <c r="L18" s="16">
        <v>1239</v>
      </c>
      <c r="M18" s="51">
        <v>1277</v>
      </c>
      <c r="N18" s="18">
        <f t="shared" si="0"/>
        <v>1302.8333333333333</v>
      </c>
    </row>
    <row r="19" spans="1:14" ht="12" customHeight="1">
      <c r="A19" s="10" t="str">
        <f>'Pregnant Women Participating'!A19</f>
        <v>Maryland</v>
      </c>
      <c r="B19" s="18">
        <v>7302</v>
      </c>
      <c r="C19" s="16">
        <v>9468</v>
      </c>
      <c r="D19" s="16">
        <v>9812</v>
      </c>
      <c r="E19" s="16">
        <v>9968</v>
      </c>
      <c r="F19" s="16">
        <v>9813</v>
      </c>
      <c r="G19" s="16">
        <v>9786</v>
      </c>
      <c r="H19" s="16">
        <v>9597</v>
      </c>
      <c r="I19" s="16">
        <v>9434</v>
      </c>
      <c r="J19" s="16">
        <v>9277</v>
      </c>
      <c r="K19" s="16">
        <v>9280</v>
      </c>
      <c r="L19" s="16">
        <v>9348</v>
      </c>
      <c r="M19" s="51">
        <v>9564</v>
      </c>
      <c r="N19" s="18">
        <f t="shared" si="0"/>
        <v>9387.416666666666</v>
      </c>
    </row>
    <row r="20" spans="1:14" ht="12" customHeight="1">
      <c r="A20" s="10" t="str">
        <f>'Pregnant Women Participating'!A20</f>
        <v>New Jersey</v>
      </c>
      <c r="B20" s="18">
        <v>10778</v>
      </c>
      <c r="C20" s="16">
        <v>10783</v>
      </c>
      <c r="D20" s="16">
        <v>10609</v>
      </c>
      <c r="E20" s="16">
        <v>10673</v>
      </c>
      <c r="F20" s="16">
        <v>10503</v>
      </c>
      <c r="G20" s="16">
        <v>10627</v>
      </c>
      <c r="H20" s="16">
        <v>10371</v>
      </c>
      <c r="I20" s="16">
        <v>10276</v>
      </c>
      <c r="J20" s="16">
        <v>10336</v>
      </c>
      <c r="K20" s="16">
        <v>10170</v>
      </c>
      <c r="L20" s="16">
        <v>10370</v>
      </c>
      <c r="M20" s="51">
        <v>10488</v>
      </c>
      <c r="N20" s="18">
        <f t="shared" si="0"/>
        <v>10498.666666666666</v>
      </c>
    </row>
    <row r="21" spans="1:14" ht="12" customHeight="1">
      <c r="A21" s="10" t="str">
        <f>'Pregnant Women Participating'!A21</f>
        <v>Pennsylvania</v>
      </c>
      <c r="B21" s="18">
        <v>29145</v>
      </c>
      <c r="C21" s="16">
        <v>29192</v>
      </c>
      <c r="D21" s="16">
        <v>29120</v>
      </c>
      <c r="E21" s="16">
        <v>28881</v>
      </c>
      <c r="F21" s="16">
        <v>28537</v>
      </c>
      <c r="G21" s="16">
        <v>30036</v>
      </c>
      <c r="H21" s="16">
        <v>28286</v>
      </c>
      <c r="I21" s="16">
        <v>28311</v>
      </c>
      <c r="J21" s="16">
        <v>28321</v>
      </c>
      <c r="K21" s="16">
        <v>28272</v>
      </c>
      <c r="L21" s="16">
        <v>28487</v>
      </c>
      <c r="M21" s="51">
        <v>28485</v>
      </c>
      <c r="N21" s="18">
        <f t="shared" si="0"/>
        <v>28756.083333333332</v>
      </c>
    </row>
    <row r="22" spans="1:14" ht="12" customHeight="1">
      <c r="A22" s="10" t="str">
        <f>'Pregnant Women Participating'!A22</f>
        <v>Puerto Rico</v>
      </c>
      <c r="B22" s="18">
        <v>10271</v>
      </c>
      <c r="C22" s="16">
        <v>10576</v>
      </c>
      <c r="D22" s="16">
        <v>10740</v>
      </c>
      <c r="E22" s="16">
        <v>10903</v>
      </c>
      <c r="F22" s="16">
        <v>11154</v>
      </c>
      <c r="G22" s="16">
        <v>11189</v>
      </c>
      <c r="H22" s="16">
        <v>10774</v>
      </c>
      <c r="I22" s="16">
        <v>10497</v>
      </c>
      <c r="J22" s="16">
        <v>10054</v>
      </c>
      <c r="K22" s="16">
        <v>9498</v>
      </c>
      <c r="L22" s="16">
        <v>10256</v>
      </c>
      <c r="M22" s="51">
        <v>10604</v>
      </c>
      <c r="N22" s="18">
        <f t="shared" si="0"/>
        <v>10543</v>
      </c>
    </row>
    <row r="23" spans="1:14" ht="12" customHeight="1">
      <c r="A23" s="10" t="str">
        <f>'Pregnant Women Participating'!A23</f>
        <v>Virginia</v>
      </c>
      <c r="B23" s="18">
        <v>13922</v>
      </c>
      <c r="C23" s="16">
        <v>13939</v>
      </c>
      <c r="D23" s="16">
        <v>13733</v>
      </c>
      <c r="E23" s="16">
        <v>13777</v>
      </c>
      <c r="F23" s="16">
        <v>13491</v>
      </c>
      <c r="G23" s="16">
        <v>13615</v>
      </c>
      <c r="H23" s="16">
        <v>13468</v>
      </c>
      <c r="I23" s="16">
        <v>13223</v>
      </c>
      <c r="J23" s="16">
        <v>13358</v>
      </c>
      <c r="K23" s="16">
        <v>13333</v>
      </c>
      <c r="L23" s="16">
        <v>13474</v>
      </c>
      <c r="M23" s="51">
        <v>13875</v>
      </c>
      <c r="N23" s="18">
        <f t="shared" si="0"/>
        <v>13600.666666666666</v>
      </c>
    </row>
    <row r="24" spans="1:14" ht="12" customHeight="1">
      <c r="A24" s="10" t="str">
        <f>'Pregnant Women Participating'!A24</f>
        <v>Virgin Islands</v>
      </c>
      <c r="B24" s="18">
        <v>122</v>
      </c>
      <c r="C24" s="16">
        <v>147</v>
      </c>
      <c r="D24" s="16">
        <v>160</v>
      </c>
      <c r="E24" s="16">
        <v>170</v>
      </c>
      <c r="F24" s="16">
        <v>173</v>
      </c>
      <c r="G24" s="16">
        <v>162</v>
      </c>
      <c r="H24" s="16">
        <v>148</v>
      </c>
      <c r="I24" s="16">
        <v>142</v>
      </c>
      <c r="J24" s="16">
        <v>141</v>
      </c>
      <c r="K24" s="16">
        <v>126</v>
      </c>
      <c r="L24" s="16">
        <v>136</v>
      </c>
      <c r="M24" s="51">
        <v>145</v>
      </c>
      <c r="N24" s="18">
        <f t="shared" si="0"/>
        <v>147.66666666666666</v>
      </c>
    </row>
    <row r="25" spans="1:14" ht="12" customHeight="1">
      <c r="A25" s="10" t="str">
        <f>'Pregnant Women Participating'!A25</f>
        <v>West Virginia</v>
      </c>
      <c r="B25" s="18">
        <v>4236</v>
      </c>
      <c r="C25" s="16">
        <v>4304</v>
      </c>
      <c r="D25" s="16">
        <v>4202</v>
      </c>
      <c r="E25" s="16">
        <v>4408</v>
      </c>
      <c r="F25" s="16">
        <v>4436</v>
      </c>
      <c r="G25" s="16">
        <v>4496</v>
      </c>
      <c r="H25" s="16">
        <v>4305</v>
      </c>
      <c r="I25" s="16">
        <v>4260</v>
      </c>
      <c r="J25" s="16">
        <v>4234</v>
      </c>
      <c r="K25" s="16">
        <v>4277</v>
      </c>
      <c r="L25" s="16">
        <v>4420</v>
      </c>
      <c r="M25" s="51">
        <v>4548</v>
      </c>
      <c r="N25" s="18">
        <f t="shared" si="0"/>
        <v>4343.833333333333</v>
      </c>
    </row>
    <row r="26" spans="1:14" s="23" customFormat="1" ht="24.75" customHeight="1">
      <c r="A26" s="19" t="str">
        <f>'Pregnant Women Participating'!A26</f>
        <v>Mid-Atlantic Region</v>
      </c>
      <c r="B26" s="21">
        <v>78812</v>
      </c>
      <c r="C26" s="20">
        <v>81458</v>
      </c>
      <c r="D26" s="20">
        <v>81400</v>
      </c>
      <c r="E26" s="20">
        <v>81761</v>
      </c>
      <c r="F26" s="20">
        <v>81056</v>
      </c>
      <c r="G26" s="20">
        <v>82917</v>
      </c>
      <c r="H26" s="20">
        <v>79914</v>
      </c>
      <c r="I26" s="20">
        <v>79036</v>
      </c>
      <c r="J26" s="20">
        <v>78605</v>
      </c>
      <c r="K26" s="20">
        <v>77837</v>
      </c>
      <c r="L26" s="20">
        <v>79406</v>
      </c>
      <c r="M26" s="50">
        <v>80656</v>
      </c>
      <c r="N26" s="21">
        <f t="shared" si="0"/>
        <v>80238.16666666667</v>
      </c>
    </row>
    <row r="27" spans="1:14" ht="12" customHeight="1">
      <c r="A27" s="10" t="str">
        <f>'Pregnant Women Participating'!A27</f>
        <v>Alabama</v>
      </c>
      <c r="B27" s="18">
        <v>12833</v>
      </c>
      <c r="C27" s="16">
        <v>13115</v>
      </c>
      <c r="D27" s="16">
        <v>13283</v>
      </c>
      <c r="E27" s="16">
        <v>13493</v>
      </c>
      <c r="F27" s="16">
        <v>12891</v>
      </c>
      <c r="G27" s="16">
        <v>12805</v>
      </c>
      <c r="H27" s="16">
        <v>12280</v>
      </c>
      <c r="I27" s="16">
        <v>12133</v>
      </c>
      <c r="J27" s="16">
        <v>12030</v>
      </c>
      <c r="K27" s="16">
        <v>11936</v>
      </c>
      <c r="L27" s="16">
        <v>12156</v>
      </c>
      <c r="M27" s="51">
        <v>12677</v>
      </c>
      <c r="N27" s="18">
        <f t="shared" si="0"/>
        <v>12636</v>
      </c>
    </row>
    <row r="28" spans="1:14" ht="12" customHeight="1">
      <c r="A28" s="10" t="str">
        <f>'Pregnant Women Participating'!A28</f>
        <v>Florida</v>
      </c>
      <c r="B28" s="18">
        <v>32527</v>
      </c>
      <c r="C28" s="16">
        <v>33070</v>
      </c>
      <c r="D28" s="16">
        <v>33503</v>
      </c>
      <c r="E28" s="16">
        <v>34745</v>
      </c>
      <c r="F28" s="16">
        <v>34617</v>
      </c>
      <c r="G28" s="16">
        <v>33889</v>
      </c>
      <c r="H28" s="16">
        <v>33360</v>
      </c>
      <c r="I28" s="16">
        <v>32491</v>
      </c>
      <c r="J28" s="16">
        <v>31992</v>
      </c>
      <c r="K28" s="16">
        <v>31155</v>
      </c>
      <c r="L28" s="16">
        <v>31771</v>
      </c>
      <c r="M28" s="51">
        <v>32922</v>
      </c>
      <c r="N28" s="18">
        <f t="shared" si="0"/>
        <v>33003.5</v>
      </c>
    </row>
    <row r="29" spans="1:14" ht="12" customHeight="1">
      <c r="A29" s="10" t="str">
        <f>'Pregnant Women Participating'!A29</f>
        <v>Georgia</v>
      </c>
      <c r="B29" s="18">
        <v>30447</v>
      </c>
      <c r="C29" s="16">
        <v>30646</v>
      </c>
      <c r="D29" s="16">
        <v>30181</v>
      </c>
      <c r="E29" s="16">
        <v>30003</v>
      </c>
      <c r="F29" s="16">
        <v>29495</v>
      </c>
      <c r="G29" s="16">
        <v>29530</v>
      </c>
      <c r="H29" s="16">
        <v>29296</v>
      </c>
      <c r="I29" s="16">
        <v>29212</v>
      </c>
      <c r="J29" s="16">
        <v>29250</v>
      </c>
      <c r="K29" s="16">
        <v>17584</v>
      </c>
      <c r="L29" s="16">
        <v>7777</v>
      </c>
      <c r="M29" s="51">
        <v>519</v>
      </c>
      <c r="N29" s="18">
        <f t="shared" si="0"/>
        <v>24495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11361</v>
      </c>
      <c r="L30" s="16">
        <v>21895</v>
      </c>
      <c r="M30" s="51">
        <v>28960</v>
      </c>
      <c r="N30" s="18">
        <f t="shared" si="0"/>
        <v>20738.666666666668</v>
      </c>
    </row>
    <row r="31" spans="1:14" ht="12" customHeight="1">
      <c r="A31" s="10" t="str">
        <f>'Pregnant Women Participating'!A31</f>
        <v>Kentucky</v>
      </c>
      <c r="B31" s="18">
        <v>11483</v>
      </c>
      <c r="C31" s="16">
        <v>11717</v>
      </c>
      <c r="D31" s="16">
        <v>13519</v>
      </c>
      <c r="E31" s="16">
        <v>13537</v>
      </c>
      <c r="F31" s="16">
        <v>13507</v>
      </c>
      <c r="G31" s="16">
        <v>13685</v>
      </c>
      <c r="H31" s="16">
        <v>13614</v>
      </c>
      <c r="I31" s="16">
        <v>13842</v>
      </c>
      <c r="J31" s="16">
        <v>14131</v>
      </c>
      <c r="K31" s="16">
        <v>9302</v>
      </c>
      <c r="L31" s="16">
        <v>9924</v>
      </c>
      <c r="M31" s="51">
        <v>10184</v>
      </c>
      <c r="N31" s="18">
        <f t="shared" si="0"/>
        <v>12370.416666666666</v>
      </c>
    </row>
    <row r="32" spans="1:14" ht="12" customHeight="1">
      <c r="A32" s="10" t="str">
        <f>'Pregnant Women Participating'!A32</f>
        <v>Mississippi</v>
      </c>
      <c r="B32" s="18">
        <v>8205</v>
      </c>
      <c r="C32" s="16">
        <v>8439</v>
      </c>
      <c r="D32" s="16">
        <v>8482</v>
      </c>
      <c r="E32" s="16">
        <v>8435</v>
      </c>
      <c r="F32" s="16">
        <v>8107</v>
      </c>
      <c r="G32" s="16">
        <v>8074</v>
      </c>
      <c r="H32" s="16">
        <v>7854</v>
      </c>
      <c r="I32" s="16">
        <v>7841</v>
      </c>
      <c r="J32" s="16">
        <v>7710</v>
      </c>
      <c r="K32" s="16">
        <v>7623</v>
      </c>
      <c r="L32" s="16">
        <v>7864</v>
      </c>
      <c r="M32" s="51">
        <v>7998</v>
      </c>
      <c r="N32" s="18">
        <f t="shared" si="0"/>
        <v>8052.666666666667</v>
      </c>
    </row>
    <row r="33" spans="1:14" ht="12" customHeight="1">
      <c r="A33" s="10" t="str">
        <f>'Pregnant Women Participating'!A33</f>
        <v>North Carolina</v>
      </c>
      <c r="B33" s="18">
        <v>18915</v>
      </c>
      <c r="C33" s="16">
        <v>19229</v>
      </c>
      <c r="D33" s="16">
        <v>19070</v>
      </c>
      <c r="E33" s="16">
        <v>19285</v>
      </c>
      <c r="F33" s="16">
        <v>19050</v>
      </c>
      <c r="G33" s="16">
        <v>18784</v>
      </c>
      <c r="H33" s="16">
        <v>18496</v>
      </c>
      <c r="I33" s="16">
        <v>18216</v>
      </c>
      <c r="J33" s="16">
        <v>18042</v>
      </c>
      <c r="K33" s="16">
        <v>17804</v>
      </c>
      <c r="L33" s="16">
        <v>18164</v>
      </c>
      <c r="M33" s="51">
        <v>18634</v>
      </c>
      <c r="N33" s="18">
        <f t="shared" si="0"/>
        <v>18640.75</v>
      </c>
    </row>
    <row r="34" spans="1:14" ht="12" customHeight="1">
      <c r="A34" s="10" t="str">
        <f>'Pregnant Women Participating'!A34</f>
        <v>South Carolina</v>
      </c>
      <c r="B34" s="18">
        <v>13460</v>
      </c>
      <c r="C34" s="16">
        <v>13666</v>
      </c>
      <c r="D34" s="16">
        <v>13782</v>
      </c>
      <c r="E34" s="16">
        <v>13884</v>
      </c>
      <c r="F34" s="16">
        <v>13836</v>
      </c>
      <c r="G34" s="16">
        <v>14020</v>
      </c>
      <c r="H34" s="16">
        <v>13744</v>
      </c>
      <c r="I34" s="16">
        <v>13440</v>
      </c>
      <c r="J34" s="16">
        <v>13313</v>
      </c>
      <c r="K34" s="16">
        <v>13100</v>
      </c>
      <c r="L34" s="16">
        <v>13334</v>
      </c>
      <c r="M34" s="51">
        <v>13737</v>
      </c>
      <c r="N34" s="18">
        <f t="shared" si="0"/>
        <v>13609.666666666666</v>
      </c>
    </row>
    <row r="35" spans="1:14" ht="12" customHeight="1">
      <c r="A35" s="10" t="str">
        <f>'Pregnant Women Participating'!A35</f>
        <v>Tennessee</v>
      </c>
      <c r="B35" s="18">
        <v>14033</v>
      </c>
      <c r="C35" s="16">
        <v>13941</v>
      </c>
      <c r="D35" s="16">
        <v>13974</v>
      </c>
      <c r="E35" s="16">
        <v>13910</v>
      </c>
      <c r="F35" s="16">
        <v>13905</v>
      </c>
      <c r="G35" s="16">
        <v>13992</v>
      </c>
      <c r="H35" s="16">
        <v>13689</v>
      </c>
      <c r="I35" s="16">
        <v>13533</v>
      </c>
      <c r="J35" s="16">
        <v>13562</v>
      </c>
      <c r="K35" s="16">
        <v>13335</v>
      </c>
      <c r="L35" s="16">
        <v>13450</v>
      </c>
      <c r="M35" s="51">
        <v>13922</v>
      </c>
      <c r="N35" s="18">
        <f t="shared" si="0"/>
        <v>13770.5</v>
      </c>
    </row>
    <row r="36" spans="1:14" ht="12" customHeight="1">
      <c r="A36" s="10" t="str">
        <f>'Pregnant Women Participating'!A36</f>
        <v>Choctaw Indians, MS</v>
      </c>
      <c r="B36" s="18">
        <v>36</v>
      </c>
      <c r="C36" s="16">
        <v>27</v>
      </c>
      <c r="D36" s="16">
        <v>33</v>
      </c>
      <c r="E36" s="16">
        <v>37</v>
      </c>
      <c r="F36" s="16">
        <v>32</v>
      </c>
      <c r="G36" s="16">
        <v>31</v>
      </c>
      <c r="H36" s="16">
        <v>28</v>
      </c>
      <c r="I36" s="16">
        <v>31</v>
      </c>
      <c r="J36" s="16">
        <v>25</v>
      </c>
      <c r="K36" s="16">
        <v>23</v>
      </c>
      <c r="L36" s="16">
        <v>23</v>
      </c>
      <c r="M36" s="51">
        <v>22</v>
      </c>
      <c r="N36" s="18">
        <f t="shared" si="0"/>
        <v>29</v>
      </c>
    </row>
    <row r="37" spans="1:14" ht="12" customHeight="1">
      <c r="A37" s="10" t="str">
        <f>'Pregnant Women Participating'!A37</f>
        <v>Eastern Cherokee, NC</v>
      </c>
      <c r="B37" s="18">
        <v>33</v>
      </c>
      <c r="C37" s="16">
        <v>31</v>
      </c>
      <c r="D37" s="16">
        <v>29</v>
      </c>
      <c r="E37" s="16">
        <v>34</v>
      </c>
      <c r="F37" s="16">
        <v>31</v>
      </c>
      <c r="G37" s="16">
        <v>31</v>
      </c>
      <c r="H37" s="16">
        <v>30</v>
      </c>
      <c r="I37" s="16">
        <v>36</v>
      </c>
      <c r="J37" s="16">
        <v>34</v>
      </c>
      <c r="K37" s="16">
        <v>32</v>
      </c>
      <c r="L37" s="16">
        <v>33</v>
      </c>
      <c r="M37" s="51">
        <v>30</v>
      </c>
      <c r="N37" s="18">
        <f t="shared" si="0"/>
        <v>32</v>
      </c>
    </row>
    <row r="38" spans="1:14" s="23" customFormat="1" ht="24.75" customHeight="1">
      <c r="A38" s="19" t="str">
        <f>'Pregnant Women Participating'!A38</f>
        <v>Southeast Region</v>
      </c>
      <c r="B38" s="21">
        <v>141972</v>
      </c>
      <c r="C38" s="20">
        <v>143881</v>
      </c>
      <c r="D38" s="20">
        <v>145856</v>
      </c>
      <c r="E38" s="20">
        <v>147363</v>
      </c>
      <c r="F38" s="20">
        <v>145471</v>
      </c>
      <c r="G38" s="20">
        <v>144841</v>
      </c>
      <c r="H38" s="20">
        <v>142391</v>
      </c>
      <c r="I38" s="20">
        <v>140775</v>
      </c>
      <c r="J38" s="20">
        <v>140089</v>
      </c>
      <c r="K38" s="20">
        <v>133255</v>
      </c>
      <c r="L38" s="20">
        <v>136391</v>
      </c>
      <c r="M38" s="50">
        <v>139605</v>
      </c>
      <c r="N38" s="21">
        <f aca="true" t="shared" si="1" ref="N38:N69">IF(SUM(B38:M38)&gt;0,AVERAGE(B38:M38)," ")</f>
        <v>141824.16666666666</v>
      </c>
    </row>
    <row r="39" spans="1:14" ht="12" customHeight="1">
      <c r="A39" s="10" t="str">
        <f>'Pregnant Women Participating'!A39</f>
        <v>Illinois</v>
      </c>
      <c r="B39" s="18">
        <v>19392</v>
      </c>
      <c r="C39" s="16">
        <v>19310</v>
      </c>
      <c r="D39" s="16">
        <v>18916</v>
      </c>
      <c r="E39" s="16">
        <v>19297</v>
      </c>
      <c r="F39" s="16">
        <v>18941</v>
      </c>
      <c r="G39" s="16">
        <v>19014</v>
      </c>
      <c r="H39" s="16">
        <v>19066</v>
      </c>
      <c r="I39" s="16">
        <v>18625</v>
      </c>
      <c r="J39" s="16">
        <v>18548</v>
      </c>
      <c r="K39" s="16">
        <v>18401</v>
      </c>
      <c r="L39" s="16">
        <v>18843</v>
      </c>
      <c r="M39" s="51">
        <v>19069</v>
      </c>
      <c r="N39" s="18">
        <f t="shared" si="1"/>
        <v>18951.833333333332</v>
      </c>
    </row>
    <row r="40" spans="1:14" ht="12" customHeight="1">
      <c r="A40" s="10" t="str">
        <f>'Pregnant Women Participating'!A40</f>
        <v>Indiana</v>
      </c>
      <c r="B40" s="18">
        <v>17323</v>
      </c>
      <c r="C40" s="16">
        <v>17226</v>
      </c>
      <c r="D40" s="16">
        <v>17217</v>
      </c>
      <c r="E40" s="16">
        <v>17229</v>
      </c>
      <c r="F40" s="16">
        <v>16608</v>
      </c>
      <c r="G40" s="16">
        <v>17006</v>
      </c>
      <c r="H40" s="16">
        <v>16667</v>
      </c>
      <c r="I40" s="16">
        <v>16629</v>
      </c>
      <c r="J40" s="16">
        <v>16687</v>
      </c>
      <c r="K40" s="16">
        <v>16539</v>
      </c>
      <c r="L40" s="16">
        <v>17052</v>
      </c>
      <c r="M40" s="51">
        <v>17186</v>
      </c>
      <c r="N40" s="18">
        <f t="shared" si="1"/>
        <v>16947.416666666668</v>
      </c>
    </row>
    <row r="41" spans="1:14" ht="12" customHeight="1">
      <c r="A41" s="10" t="str">
        <f>'Pregnant Women Participating'!A41</f>
        <v>Michigan</v>
      </c>
      <c r="B41" s="18">
        <v>12638</v>
      </c>
      <c r="C41" s="16">
        <v>12246</v>
      </c>
      <c r="D41" s="16">
        <v>12034</v>
      </c>
      <c r="E41" s="16">
        <v>17380</v>
      </c>
      <c r="F41" s="16">
        <v>17742</v>
      </c>
      <c r="G41" s="16">
        <v>17592</v>
      </c>
      <c r="H41" s="16">
        <v>17818</v>
      </c>
      <c r="I41" s="16">
        <v>17568</v>
      </c>
      <c r="J41" s="16">
        <v>17794</v>
      </c>
      <c r="K41" s="16">
        <v>17913</v>
      </c>
      <c r="L41" s="16">
        <v>18095</v>
      </c>
      <c r="M41" s="51">
        <v>19001</v>
      </c>
      <c r="N41" s="18">
        <f t="shared" si="1"/>
        <v>16485.083333333332</v>
      </c>
    </row>
    <row r="42" spans="1:14" ht="12" customHeight="1">
      <c r="A42" s="10" t="str">
        <f>'Pregnant Women Participating'!A42</f>
        <v>Minnesota</v>
      </c>
      <c r="B42" s="18">
        <v>8228</v>
      </c>
      <c r="C42" s="16">
        <v>8184</v>
      </c>
      <c r="D42" s="16">
        <v>8052</v>
      </c>
      <c r="E42" s="16">
        <v>8067</v>
      </c>
      <c r="F42" s="16">
        <v>8037</v>
      </c>
      <c r="G42" s="16">
        <v>7943</v>
      </c>
      <c r="H42" s="16">
        <v>8062</v>
      </c>
      <c r="I42" s="16">
        <v>8082</v>
      </c>
      <c r="J42" s="16">
        <v>8210</v>
      </c>
      <c r="K42" s="16">
        <v>8119</v>
      </c>
      <c r="L42" s="16">
        <v>8278</v>
      </c>
      <c r="M42" s="51">
        <v>8328</v>
      </c>
      <c r="N42" s="18">
        <f t="shared" si="1"/>
        <v>8132.5</v>
      </c>
    </row>
    <row r="43" spans="1:14" ht="12" customHeight="1">
      <c r="A43" s="10" t="str">
        <f>'Pregnant Women Participating'!A43</f>
        <v>Ohio</v>
      </c>
      <c r="B43" s="18">
        <v>23665</v>
      </c>
      <c r="C43" s="16">
        <v>23762</v>
      </c>
      <c r="D43" s="16">
        <v>23864</v>
      </c>
      <c r="E43" s="16">
        <v>23866</v>
      </c>
      <c r="F43" s="16">
        <v>23442</v>
      </c>
      <c r="G43" s="16">
        <v>23095</v>
      </c>
      <c r="H43" s="16">
        <v>22751</v>
      </c>
      <c r="I43" s="16">
        <v>22280</v>
      </c>
      <c r="J43" s="16">
        <v>22309</v>
      </c>
      <c r="K43" s="16">
        <v>22140</v>
      </c>
      <c r="L43" s="16">
        <v>22490</v>
      </c>
      <c r="M43" s="51">
        <v>23055</v>
      </c>
      <c r="N43" s="18">
        <f t="shared" si="1"/>
        <v>23059.916666666668</v>
      </c>
    </row>
    <row r="44" spans="1:14" ht="12" customHeight="1">
      <c r="A44" s="10" t="str">
        <f>'Pregnant Women Participating'!A44</f>
        <v>Wisconsin</v>
      </c>
      <c r="B44" s="18">
        <v>10499</v>
      </c>
      <c r="C44" s="16">
        <v>10548</v>
      </c>
      <c r="D44" s="16">
        <v>10390</v>
      </c>
      <c r="E44" s="16">
        <v>10397</v>
      </c>
      <c r="F44" s="16">
        <v>10050</v>
      </c>
      <c r="G44" s="16">
        <v>9808</v>
      </c>
      <c r="H44" s="16">
        <v>9727</v>
      </c>
      <c r="I44" s="16">
        <v>9578</v>
      </c>
      <c r="J44" s="16">
        <v>9667</v>
      </c>
      <c r="K44" s="16">
        <v>9564</v>
      </c>
      <c r="L44" s="16">
        <v>9734</v>
      </c>
      <c r="M44" s="51">
        <v>10061</v>
      </c>
      <c r="N44" s="18">
        <f t="shared" si="1"/>
        <v>10001.916666666666</v>
      </c>
    </row>
    <row r="45" spans="1:14" s="23" customFormat="1" ht="24.75" customHeight="1">
      <c r="A45" s="19" t="str">
        <f>'Pregnant Women Participating'!A45</f>
        <v>Midwest Region</v>
      </c>
      <c r="B45" s="21">
        <v>91745</v>
      </c>
      <c r="C45" s="20">
        <v>91276</v>
      </c>
      <c r="D45" s="20">
        <v>90473</v>
      </c>
      <c r="E45" s="20">
        <v>96236</v>
      </c>
      <c r="F45" s="20">
        <v>94820</v>
      </c>
      <c r="G45" s="20">
        <v>94458</v>
      </c>
      <c r="H45" s="20">
        <v>94091</v>
      </c>
      <c r="I45" s="20">
        <v>92762</v>
      </c>
      <c r="J45" s="20">
        <v>93215</v>
      </c>
      <c r="K45" s="20">
        <v>92676</v>
      </c>
      <c r="L45" s="20">
        <v>94492</v>
      </c>
      <c r="M45" s="50">
        <v>96700</v>
      </c>
      <c r="N45" s="21">
        <f t="shared" si="1"/>
        <v>93578.66666666667</v>
      </c>
    </row>
    <row r="46" spans="1:14" ht="12" customHeight="1">
      <c r="A46" s="10" t="str">
        <f>'Pregnant Women Participating'!A46</f>
        <v>Arkansas</v>
      </c>
      <c r="B46" s="18">
        <v>10176</v>
      </c>
      <c r="C46" s="16">
        <v>10077</v>
      </c>
      <c r="D46" s="16">
        <v>10296</v>
      </c>
      <c r="E46" s="16">
        <v>10490</v>
      </c>
      <c r="F46" s="16">
        <v>9781</v>
      </c>
      <c r="G46" s="16">
        <v>9975</v>
      </c>
      <c r="H46" s="16">
        <v>9903</v>
      </c>
      <c r="I46" s="16">
        <v>9663</v>
      </c>
      <c r="J46" s="16">
        <v>9603</v>
      </c>
      <c r="K46" s="16">
        <v>9561</v>
      </c>
      <c r="L46" s="16">
        <v>9607</v>
      </c>
      <c r="M46" s="51">
        <v>9947</v>
      </c>
      <c r="N46" s="18">
        <f t="shared" si="1"/>
        <v>9923.25</v>
      </c>
    </row>
    <row r="47" spans="1:14" ht="12" customHeight="1">
      <c r="A47" s="10" t="str">
        <f>'Pregnant Women Participating'!A47</f>
        <v>Louisiana</v>
      </c>
      <c r="B47" s="18">
        <v>16065</v>
      </c>
      <c r="C47" s="16">
        <v>16445</v>
      </c>
      <c r="D47" s="16">
        <v>16751</v>
      </c>
      <c r="E47" s="16">
        <v>17012</v>
      </c>
      <c r="F47" s="16">
        <v>16953</v>
      </c>
      <c r="G47" s="16">
        <v>16693</v>
      </c>
      <c r="H47" s="16">
        <v>16205</v>
      </c>
      <c r="I47" s="16">
        <v>15747</v>
      </c>
      <c r="J47" s="16">
        <v>15351</v>
      </c>
      <c r="K47" s="16">
        <v>14622</v>
      </c>
      <c r="L47" s="16">
        <v>14849</v>
      </c>
      <c r="M47" s="51">
        <v>15290</v>
      </c>
      <c r="N47" s="18">
        <f t="shared" si="1"/>
        <v>15998.583333333334</v>
      </c>
    </row>
    <row r="48" spans="1:14" ht="12" customHeight="1">
      <c r="A48" s="10" t="str">
        <f>'Pregnant Women Participating'!A48</f>
        <v>New Mexico</v>
      </c>
      <c r="B48" s="18">
        <v>4028</v>
      </c>
      <c r="C48" s="16">
        <v>4172</v>
      </c>
      <c r="D48" s="16">
        <v>4173</v>
      </c>
      <c r="E48" s="16">
        <v>4132</v>
      </c>
      <c r="F48" s="16">
        <v>3928</v>
      </c>
      <c r="G48" s="16">
        <v>3842</v>
      </c>
      <c r="H48" s="16">
        <v>3755</v>
      </c>
      <c r="I48" s="16">
        <v>3782</v>
      </c>
      <c r="J48" s="16">
        <v>3830</v>
      </c>
      <c r="K48" s="16">
        <v>3709</v>
      </c>
      <c r="L48" s="16">
        <v>3793</v>
      </c>
      <c r="M48" s="51">
        <v>3907</v>
      </c>
      <c r="N48" s="18">
        <f t="shared" si="1"/>
        <v>3920.9166666666665</v>
      </c>
    </row>
    <row r="49" spans="1:14" ht="12" customHeight="1">
      <c r="A49" s="10" t="str">
        <f>'Pregnant Women Participating'!A49</f>
        <v>Oklahoma</v>
      </c>
      <c r="B49" s="18">
        <v>8049</v>
      </c>
      <c r="C49" s="16">
        <v>8170</v>
      </c>
      <c r="D49" s="16">
        <v>8047</v>
      </c>
      <c r="E49" s="16">
        <v>8055</v>
      </c>
      <c r="F49" s="16">
        <v>7584</v>
      </c>
      <c r="G49" s="16">
        <v>7528</v>
      </c>
      <c r="H49" s="16">
        <v>7205</v>
      </c>
      <c r="I49" s="16">
        <v>7033</v>
      </c>
      <c r="J49" s="16">
        <v>6958</v>
      </c>
      <c r="K49" s="16">
        <v>6899</v>
      </c>
      <c r="L49" s="16">
        <v>7097</v>
      </c>
      <c r="M49" s="51">
        <v>7341</v>
      </c>
      <c r="N49" s="18">
        <f t="shared" si="1"/>
        <v>7497.166666666667</v>
      </c>
    </row>
    <row r="50" spans="1:14" ht="12" customHeight="1">
      <c r="A50" s="10" t="str">
        <f>'Pregnant Women Participating'!A50</f>
        <v>Texas</v>
      </c>
      <c r="B50" s="18">
        <v>56299</v>
      </c>
      <c r="C50" s="16">
        <v>56743</v>
      </c>
      <c r="D50" s="16">
        <v>56988</v>
      </c>
      <c r="E50" s="16">
        <v>57163</v>
      </c>
      <c r="F50" s="16">
        <v>56323</v>
      </c>
      <c r="G50" s="16">
        <v>55682</v>
      </c>
      <c r="H50" s="16">
        <v>54477</v>
      </c>
      <c r="I50" s="16">
        <v>53170</v>
      </c>
      <c r="J50" s="16">
        <v>52062</v>
      </c>
      <c r="K50" s="16">
        <v>50356</v>
      </c>
      <c r="L50" s="16">
        <v>50267</v>
      </c>
      <c r="M50" s="51">
        <v>51424</v>
      </c>
      <c r="N50" s="18">
        <f t="shared" si="1"/>
        <v>54246.166666666664</v>
      </c>
    </row>
    <row r="51" spans="1:14" ht="12" customHeight="1">
      <c r="A51" s="10" t="str">
        <f>'Pregnant Women Participating'!A51</f>
        <v>Acoma, Canoncito &amp; Laguna, NM</v>
      </c>
      <c r="B51" s="18">
        <v>27</v>
      </c>
      <c r="C51" s="16">
        <v>23</v>
      </c>
      <c r="D51" s="16">
        <v>21</v>
      </c>
      <c r="E51" s="16">
        <v>27</v>
      </c>
      <c r="F51" s="16">
        <v>25</v>
      </c>
      <c r="G51" s="16">
        <v>26</v>
      </c>
      <c r="H51" s="16">
        <v>24</v>
      </c>
      <c r="I51" s="16">
        <v>24</v>
      </c>
      <c r="J51" s="16">
        <v>15</v>
      </c>
      <c r="K51" s="16">
        <v>18</v>
      </c>
      <c r="L51" s="16">
        <v>17</v>
      </c>
      <c r="M51" s="51">
        <v>12</v>
      </c>
      <c r="N51" s="18">
        <f t="shared" si="1"/>
        <v>21.583333333333332</v>
      </c>
    </row>
    <row r="52" spans="1:14" ht="12" customHeight="1">
      <c r="A52" s="10" t="str">
        <f>'Pregnant Women Participating'!A52</f>
        <v>Eight Northern Pueblos, NM</v>
      </c>
      <c r="B52" s="18">
        <v>12</v>
      </c>
      <c r="C52" s="16">
        <v>10</v>
      </c>
      <c r="D52" s="16">
        <v>10</v>
      </c>
      <c r="E52" s="16">
        <v>13</v>
      </c>
      <c r="F52" s="16">
        <v>12</v>
      </c>
      <c r="G52" s="16">
        <v>10</v>
      </c>
      <c r="H52" s="16">
        <v>10</v>
      </c>
      <c r="I52" s="16">
        <v>10</v>
      </c>
      <c r="J52" s="16">
        <v>14</v>
      </c>
      <c r="K52" s="16">
        <v>10</v>
      </c>
      <c r="L52" s="16">
        <v>9</v>
      </c>
      <c r="M52" s="51">
        <v>11</v>
      </c>
      <c r="N52" s="18">
        <f t="shared" si="1"/>
        <v>10.916666666666666</v>
      </c>
    </row>
    <row r="53" spans="1:14" ht="12" customHeight="1">
      <c r="A53" s="10" t="str">
        <f>'Pregnant Women Participating'!A53</f>
        <v>Five Sandoval Pueblos, NM</v>
      </c>
      <c r="B53" s="18">
        <v>7</v>
      </c>
      <c r="C53" s="16">
        <v>6</v>
      </c>
      <c r="D53" s="16">
        <v>9</v>
      </c>
      <c r="E53" s="16">
        <v>7</v>
      </c>
      <c r="F53" s="16">
        <v>9</v>
      </c>
      <c r="G53" s="16">
        <v>8</v>
      </c>
      <c r="H53" s="16">
        <v>9</v>
      </c>
      <c r="I53" s="16">
        <v>7</v>
      </c>
      <c r="J53" s="16">
        <v>3</v>
      </c>
      <c r="K53" s="16">
        <v>6</v>
      </c>
      <c r="L53" s="16">
        <v>4</v>
      </c>
      <c r="M53" s="51">
        <v>6</v>
      </c>
      <c r="N53" s="18">
        <f t="shared" si="1"/>
        <v>6.75</v>
      </c>
    </row>
    <row r="54" spans="1:14" ht="12" customHeight="1">
      <c r="A54" s="10" t="str">
        <f>'Pregnant Women Participating'!A54</f>
        <v>Isleta Pueblo, NM</v>
      </c>
      <c r="B54" s="18">
        <v>53</v>
      </c>
      <c r="C54" s="16">
        <v>52</v>
      </c>
      <c r="D54" s="16">
        <v>43</v>
      </c>
      <c r="E54" s="16">
        <v>50</v>
      </c>
      <c r="F54" s="16">
        <v>46</v>
      </c>
      <c r="G54" s="16">
        <v>46</v>
      </c>
      <c r="H54" s="16">
        <v>47</v>
      </c>
      <c r="I54" s="16">
        <v>53</v>
      </c>
      <c r="J54" s="16">
        <v>61</v>
      </c>
      <c r="K54" s="16">
        <v>53</v>
      </c>
      <c r="L54" s="16">
        <v>48</v>
      </c>
      <c r="M54" s="51">
        <v>61</v>
      </c>
      <c r="N54" s="18">
        <f t="shared" si="1"/>
        <v>51.083333333333336</v>
      </c>
    </row>
    <row r="55" spans="1:14" ht="12" customHeight="1">
      <c r="A55" s="10" t="str">
        <f>'Pregnant Women Participating'!A55</f>
        <v>San Felipe Pueblo, NM</v>
      </c>
      <c r="B55" s="18">
        <v>10</v>
      </c>
      <c r="C55" s="16">
        <v>7</v>
      </c>
      <c r="D55" s="16">
        <v>3</v>
      </c>
      <c r="E55" s="16">
        <v>7</v>
      </c>
      <c r="F55" s="16">
        <v>13</v>
      </c>
      <c r="G55" s="16">
        <v>9</v>
      </c>
      <c r="H55" s="16">
        <v>8</v>
      </c>
      <c r="I55" s="16">
        <v>10</v>
      </c>
      <c r="J55" s="16">
        <v>13</v>
      </c>
      <c r="K55" s="16">
        <v>8</v>
      </c>
      <c r="L55" s="16">
        <v>11</v>
      </c>
      <c r="M55" s="51">
        <v>15</v>
      </c>
      <c r="N55" s="18">
        <f t="shared" si="1"/>
        <v>9.5</v>
      </c>
    </row>
    <row r="56" spans="1:14" ht="12" customHeight="1">
      <c r="A56" s="10" t="str">
        <f>'Pregnant Women Participating'!A56</f>
        <v>Santo Domingo Tribe, NM</v>
      </c>
      <c r="B56" s="18">
        <v>7</v>
      </c>
      <c r="C56" s="16">
        <v>5</v>
      </c>
      <c r="D56" s="16">
        <v>8</v>
      </c>
      <c r="E56" s="16">
        <v>6</v>
      </c>
      <c r="F56" s="16">
        <v>9</v>
      </c>
      <c r="G56" s="16">
        <v>10</v>
      </c>
      <c r="H56" s="16">
        <v>9</v>
      </c>
      <c r="I56" s="16">
        <v>7</v>
      </c>
      <c r="J56" s="16">
        <v>2</v>
      </c>
      <c r="K56" s="16">
        <v>2</v>
      </c>
      <c r="L56" s="16">
        <v>6</v>
      </c>
      <c r="M56" s="51">
        <v>6</v>
      </c>
      <c r="N56" s="18">
        <f t="shared" si="1"/>
        <v>6.416666666666667</v>
      </c>
    </row>
    <row r="57" spans="1:14" ht="12" customHeight="1">
      <c r="A57" s="10" t="str">
        <f>'Pregnant Women Participating'!A57</f>
        <v>Zuni Pueblo, NM</v>
      </c>
      <c r="B57" s="18">
        <v>33</v>
      </c>
      <c r="C57" s="16">
        <v>34</v>
      </c>
      <c r="D57" s="16">
        <v>30</v>
      </c>
      <c r="E57" s="16">
        <v>37</v>
      </c>
      <c r="F57" s="16">
        <v>33</v>
      </c>
      <c r="G57" s="16">
        <v>32</v>
      </c>
      <c r="H57" s="16">
        <v>30</v>
      </c>
      <c r="I57" s="16">
        <v>30</v>
      </c>
      <c r="J57" s="16">
        <v>27</v>
      </c>
      <c r="K57" s="16">
        <v>37</v>
      </c>
      <c r="L57" s="16">
        <v>22</v>
      </c>
      <c r="M57" s="51">
        <v>27</v>
      </c>
      <c r="N57" s="18">
        <f t="shared" si="1"/>
        <v>31</v>
      </c>
    </row>
    <row r="58" spans="1:14" ht="12" customHeight="1">
      <c r="A58" s="10" t="str">
        <f>'Pregnant Women Participating'!A58</f>
        <v>Cherokee Nation, OK</v>
      </c>
      <c r="B58" s="18">
        <v>616</v>
      </c>
      <c r="C58" s="16">
        <v>610</v>
      </c>
      <c r="D58" s="16">
        <v>591</v>
      </c>
      <c r="E58" s="16">
        <v>584</v>
      </c>
      <c r="F58" s="16">
        <v>564</v>
      </c>
      <c r="G58" s="16">
        <v>558</v>
      </c>
      <c r="H58" s="16">
        <v>566</v>
      </c>
      <c r="I58" s="16">
        <v>598</v>
      </c>
      <c r="J58" s="16">
        <v>611</v>
      </c>
      <c r="K58" s="16">
        <v>598</v>
      </c>
      <c r="L58" s="16">
        <v>611</v>
      </c>
      <c r="M58" s="51">
        <v>662</v>
      </c>
      <c r="N58" s="18">
        <f t="shared" si="1"/>
        <v>597.4166666666666</v>
      </c>
    </row>
    <row r="59" spans="1:14" ht="12" customHeight="1">
      <c r="A59" s="10" t="str">
        <f>'Pregnant Women Participating'!A59</f>
        <v>Chickasaw Nation, OK</v>
      </c>
      <c r="B59" s="18">
        <v>302</v>
      </c>
      <c r="C59" s="16">
        <v>310</v>
      </c>
      <c r="D59" s="16">
        <v>331</v>
      </c>
      <c r="E59" s="16">
        <v>308</v>
      </c>
      <c r="F59" s="16">
        <v>283</v>
      </c>
      <c r="G59" s="16">
        <v>295</v>
      </c>
      <c r="H59" s="16">
        <v>293</v>
      </c>
      <c r="I59" s="16">
        <v>273</v>
      </c>
      <c r="J59" s="16">
        <v>301</v>
      </c>
      <c r="K59" s="16">
        <v>317</v>
      </c>
      <c r="L59" s="16">
        <v>337</v>
      </c>
      <c r="M59" s="51">
        <v>368</v>
      </c>
      <c r="N59" s="18">
        <f t="shared" si="1"/>
        <v>309.8333333333333</v>
      </c>
    </row>
    <row r="60" spans="1:14" ht="12" customHeight="1">
      <c r="A60" s="10" t="str">
        <f>'Pregnant Women Participating'!A60</f>
        <v>Choctaw Nation, OK</v>
      </c>
      <c r="B60" s="18">
        <v>429</v>
      </c>
      <c r="C60" s="16">
        <v>433</v>
      </c>
      <c r="D60" s="16">
        <v>423</v>
      </c>
      <c r="E60" s="16">
        <v>437</v>
      </c>
      <c r="F60" s="16">
        <v>421</v>
      </c>
      <c r="G60" s="16">
        <v>436</v>
      </c>
      <c r="H60" s="16">
        <v>454</v>
      </c>
      <c r="I60" s="16">
        <v>445</v>
      </c>
      <c r="J60" s="16">
        <v>452</v>
      </c>
      <c r="K60" s="16">
        <v>466</v>
      </c>
      <c r="L60" s="16">
        <v>466</v>
      </c>
      <c r="M60" s="51">
        <v>457</v>
      </c>
      <c r="N60" s="18">
        <f t="shared" si="1"/>
        <v>443.25</v>
      </c>
    </row>
    <row r="61" spans="1:14" ht="12" customHeight="1">
      <c r="A61" s="10" t="str">
        <f>'Pregnant Women Participating'!A61</f>
        <v>Citizen Potawatomi Nation, OK</v>
      </c>
      <c r="B61" s="18">
        <v>102</v>
      </c>
      <c r="C61" s="16">
        <v>105</v>
      </c>
      <c r="D61" s="16">
        <v>113</v>
      </c>
      <c r="E61" s="16">
        <v>116</v>
      </c>
      <c r="F61" s="16">
        <v>112</v>
      </c>
      <c r="G61" s="16">
        <v>109</v>
      </c>
      <c r="H61" s="16">
        <v>95</v>
      </c>
      <c r="I61" s="16">
        <v>93</v>
      </c>
      <c r="J61" s="16">
        <v>101</v>
      </c>
      <c r="K61" s="16">
        <v>95</v>
      </c>
      <c r="L61" s="16">
        <v>100</v>
      </c>
      <c r="M61" s="51">
        <v>125</v>
      </c>
      <c r="N61" s="18">
        <f t="shared" si="1"/>
        <v>105.5</v>
      </c>
    </row>
    <row r="62" spans="1:14" ht="12" customHeight="1">
      <c r="A62" s="10" t="str">
        <f>'Pregnant Women Participating'!A62</f>
        <v>Inter-Tribal Council, OK</v>
      </c>
      <c r="B62" s="18">
        <v>86</v>
      </c>
      <c r="C62" s="16">
        <v>100</v>
      </c>
      <c r="D62" s="16">
        <v>100</v>
      </c>
      <c r="E62" s="16">
        <v>86</v>
      </c>
      <c r="F62" s="16">
        <v>68</v>
      </c>
      <c r="G62" s="16">
        <v>83</v>
      </c>
      <c r="H62" s="16">
        <v>79</v>
      </c>
      <c r="I62" s="16">
        <v>76</v>
      </c>
      <c r="J62" s="16">
        <v>71</v>
      </c>
      <c r="K62" s="16">
        <v>71</v>
      </c>
      <c r="L62" s="16">
        <v>73</v>
      </c>
      <c r="M62" s="51">
        <v>77</v>
      </c>
      <c r="N62" s="18">
        <f t="shared" si="1"/>
        <v>80.83333333333333</v>
      </c>
    </row>
    <row r="63" spans="1:14" ht="12" customHeight="1">
      <c r="A63" s="10" t="str">
        <f>'Pregnant Women Participating'!A63</f>
        <v>Muscogee Creek Nation, OK</v>
      </c>
      <c r="B63" s="18">
        <v>242</v>
      </c>
      <c r="C63" s="16">
        <v>230</v>
      </c>
      <c r="D63" s="16">
        <v>237</v>
      </c>
      <c r="E63" s="16">
        <v>250</v>
      </c>
      <c r="F63" s="16">
        <v>226</v>
      </c>
      <c r="G63" s="16">
        <v>244</v>
      </c>
      <c r="H63" s="16">
        <v>237</v>
      </c>
      <c r="I63" s="16">
        <v>242</v>
      </c>
      <c r="J63" s="16">
        <v>236</v>
      </c>
      <c r="K63" s="16">
        <v>212</v>
      </c>
      <c r="L63" s="16">
        <v>209</v>
      </c>
      <c r="M63" s="51">
        <v>236</v>
      </c>
      <c r="N63" s="18">
        <f t="shared" si="1"/>
        <v>233.41666666666666</v>
      </c>
    </row>
    <row r="64" spans="1:14" ht="12" customHeight="1">
      <c r="A64" s="10" t="str">
        <f>'Pregnant Women Participating'!A64</f>
        <v>Osage Tribal Council, OK</v>
      </c>
      <c r="B64" s="18">
        <v>274</v>
      </c>
      <c r="C64" s="16">
        <v>292</v>
      </c>
      <c r="D64" s="16">
        <v>293</v>
      </c>
      <c r="E64" s="16">
        <v>274</v>
      </c>
      <c r="F64" s="16">
        <v>247</v>
      </c>
      <c r="G64" s="16">
        <v>285</v>
      </c>
      <c r="H64" s="16">
        <v>294</v>
      </c>
      <c r="I64" s="16">
        <v>311</v>
      </c>
      <c r="J64" s="16">
        <v>310</v>
      </c>
      <c r="K64" s="16">
        <v>304</v>
      </c>
      <c r="L64" s="16">
        <v>288</v>
      </c>
      <c r="M64" s="51">
        <v>289</v>
      </c>
      <c r="N64" s="18">
        <f t="shared" si="1"/>
        <v>288.4166666666667</v>
      </c>
    </row>
    <row r="65" spans="1:14" ht="12" customHeight="1">
      <c r="A65" s="10" t="str">
        <f>'Pregnant Women Participating'!A65</f>
        <v>Otoe-Missouria Tribe, OK</v>
      </c>
      <c r="B65" s="18">
        <v>38</v>
      </c>
      <c r="C65" s="16">
        <v>35</v>
      </c>
      <c r="D65" s="16">
        <v>34</v>
      </c>
      <c r="E65" s="16">
        <v>38</v>
      </c>
      <c r="F65" s="16">
        <v>32</v>
      </c>
      <c r="G65" s="16">
        <v>35</v>
      </c>
      <c r="H65" s="16">
        <v>36</v>
      </c>
      <c r="I65" s="16">
        <v>35</v>
      </c>
      <c r="J65" s="16">
        <v>34</v>
      </c>
      <c r="K65" s="16">
        <v>41</v>
      </c>
      <c r="L65" s="16">
        <v>38</v>
      </c>
      <c r="M65" s="51">
        <v>37</v>
      </c>
      <c r="N65" s="18">
        <f t="shared" si="1"/>
        <v>36.083333333333336</v>
      </c>
    </row>
    <row r="66" spans="1:14" ht="12" customHeight="1">
      <c r="A66" s="10" t="str">
        <f>'Pregnant Women Participating'!A66</f>
        <v>Wichita, Caddo &amp; Delaware (WCD), OK</v>
      </c>
      <c r="B66" s="18">
        <v>435</v>
      </c>
      <c r="C66" s="16">
        <v>409</v>
      </c>
      <c r="D66" s="16">
        <v>430</v>
      </c>
      <c r="E66" s="16">
        <v>438</v>
      </c>
      <c r="F66" s="16">
        <v>424</v>
      </c>
      <c r="G66" s="16">
        <v>474</v>
      </c>
      <c r="H66" s="16">
        <v>469</v>
      </c>
      <c r="I66" s="16">
        <v>460</v>
      </c>
      <c r="J66" s="16">
        <v>460</v>
      </c>
      <c r="K66" s="16">
        <v>458</v>
      </c>
      <c r="L66" s="16">
        <v>451</v>
      </c>
      <c r="M66" s="51">
        <v>459</v>
      </c>
      <c r="N66" s="18">
        <f t="shared" si="1"/>
        <v>447.25</v>
      </c>
    </row>
    <row r="67" spans="1:14" s="23" customFormat="1" ht="24.75" customHeight="1">
      <c r="A67" s="19" t="str">
        <f>'Pregnant Women Participating'!A67</f>
        <v>Southwest Region</v>
      </c>
      <c r="B67" s="21">
        <v>97290</v>
      </c>
      <c r="C67" s="20">
        <v>98268</v>
      </c>
      <c r="D67" s="20">
        <v>98931</v>
      </c>
      <c r="E67" s="20">
        <v>99530</v>
      </c>
      <c r="F67" s="20">
        <v>97093</v>
      </c>
      <c r="G67" s="20">
        <v>96380</v>
      </c>
      <c r="H67" s="20">
        <v>94205</v>
      </c>
      <c r="I67" s="20">
        <v>92069</v>
      </c>
      <c r="J67" s="20">
        <v>90515</v>
      </c>
      <c r="K67" s="20">
        <v>87843</v>
      </c>
      <c r="L67" s="20">
        <v>88303</v>
      </c>
      <c r="M67" s="50">
        <v>90757</v>
      </c>
      <c r="N67" s="21">
        <f t="shared" si="1"/>
        <v>94265.33333333333</v>
      </c>
    </row>
    <row r="68" spans="1:14" ht="12" customHeight="1">
      <c r="A68" s="10" t="str">
        <f>'Pregnant Women Participating'!A68</f>
        <v>Colorado</v>
      </c>
      <c r="B68" s="18">
        <v>8435</v>
      </c>
      <c r="C68" s="16">
        <v>8394</v>
      </c>
      <c r="D68" s="16">
        <v>8537</v>
      </c>
      <c r="E68" s="16">
        <v>8379</v>
      </c>
      <c r="F68" s="16">
        <v>7838</v>
      </c>
      <c r="G68" s="16">
        <v>7878</v>
      </c>
      <c r="H68" s="16">
        <v>7781</v>
      </c>
      <c r="I68" s="16">
        <v>7659</v>
      </c>
      <c r="J68" s="16">
        <v>7493</v>
      </c>
      <c r="K68" s="16">
        <v>7289</v>
      </c>
      <c r="L68" s="16">
        <v>7852</v>
      </c>
      <c r="M68" s="51">
        <v>8400</v>
      </c>
      <c r="N68" s="18">
        <f t="shared" si="1"/>
        <v>7994.583333333333</v>
      </c>
    </row>
    <row r="69" spans="1:14" ht="12" customHeight="1">
      <c r="A69" s="10" t="str">
        <f>'Pregnant Women Participating'!A69</f>
        <v>Iowa</v>
      </c>
      <c r="B69" s="18">
        <v>6594</v>
      </c>
      <c r="C69" s="16">
        <v>6546</v>
      </c>
      <c r="D69" s="16">
        <v>6539</v>
      </c>
      <c r="E69" s="16">
        <v>6492</v>
      </c>
      <c r="F69" s="16">
        <v>6288</v>
      </c>
      <c r="G69" s="16">
        <v>6211</v>
      </c>
      <c r="H69" s="16">
        <v>6274</v>
      </c>
      <c r="I69" s="16">
        <v>6196</v>
      </c>
      <c r="J69" s="16">
        <v>6302</v>
      </c>
      <c r="K69" s="16">
        <v>6263</v>
      </c>
      <c r="L69" s="16">
        <v>6465</v>
      </c>
      <c r="M69" s="51">
        <v>6554</v>
      </c>
      <c r="N69" s="18">
        <f t="shared" si="1"/>
        <v>6393.666666666667</v>
      </c>
    </row>
    <row r="70" spans="1:14" ht="12" customHeight="1">
      <c r="A70" s="10" t="str">
        <f>'Pregnant Women Participating'!A70</f>
        <v>Kansas</v>
      </c>
      <c r="B70" s="18">
        <v>5297</v>
      </c>
      <c r="C70" s="16">
        <v>5293</v>
      </c>
      <c r="D70" s="16">
        <v>5343</v>
      </c>
      <c r="E70" s="16">
        <v>5270</v>
      </c>
      <c r="F70" s="16">
        <v>4953</v>
      </c>
      <c r="G70" s="16">
        <v>4907</v>
      </c>
      <c r="H70" s="16">
        <v>4987</v>
      </c>
      <c r="I70" s="16">
        <v>4922</v>
      </c>
      <c r="J70" s="16">
        <v>4859</v>
      </c>
      <c r="K70" s="16">
        <v>4898</v>
      </c>
      <c r="L70" s="16">
        <v>4936</v>
      </c>
      <c r="M70" s="51">
        <v>5082</v>
      </c>
      <c r="N70" s="18">
        <f aca="true" t="shared" si="2" ref="N70:N101">IF(SUM(B70:M70)&gt;0,AVERAGE(B70:M70)," ")</f>
        <v>5062.25</v>
      </c>
    </row>
    <row r="71" spans="1:14" ht="12" customHeight="1">
      <c r="A71" s="10" t="str">
        <f>'Pregnant Women Participating'!A71</f>
        <v>Missouri</v>
      </c>
      <c r="B71" s="18">
        <v>14524</v>
      </c>
      <c r="C71" s="16">
        <v>14451</v>
      </c>
      <c r="D71" s="16">
        <v>14460</v>
      </c>
      <c r="E71" s="16">
        <v>14596</v>
      </c>
      <c r="F71" s="16">
        <v>14079</v>
      </c>
      <c r="G71" s="16">
        <v>14154</v>
      </c>
      <c r="H71" s="16">
        <v>14132</v>
      </c>
      <c r="I71" s="16">
        <v>13795</v>
      </c>
      <c r="J71" s="16">
        <v>13840</v>
      </c>
      <c r="K71" s="16">
        <v>13738</v>
      </c>
      <c r="L71" s="16">
        <v>14142</v>
      </c>
      <c r="M71" s="51">
        <v>14361</v>
      </c>
      <c r="N71" s="18">
        <f t="shared" si="2"/>
        <v>14189.333333333334</v>
      </c>
    </row>
    <row r="72" spans="1:14" ht="12" customHeight="1">
      <c r="A72" s="10" t="str">
        <f>'Pregnant Women Participating'!A72</f>
        <v>Montana</v>
      </c>
      <c r="B72" s="18">
        <v>1388</v>
      </c>
      <c r="C72" s="16">
        <v>1324</v>
      </c>
      <c r="D72" s="16">
        <v>1331</v>
      </c>
      <c r="E72" s="16">
        <v>1326</v>
      </c>
      <c r="F72" s="16">
        <v>1257</v>
      </c>
      <c r="G72" s="16">
        <v>1275</v>
      </c>
      <c r="H72" s="16">
        <v>1275</v>
      </c>
      <c r="I72" s="16">
        <v>1321</v>
      </c>
      <c r="J72" s="16">
        <v>1308</v>
      </c>
      <c r="K72" s="16">
        <v>1320</v>
      </c>
      <c r="L72" s="16">
        <v>1395</v>
      </c>
      <c r="M72" s="51">
        <v>1468</v>
      </c>
      <c r="N72" s="18">
        <f t="shared" si="2"/>
        <v>1332.3333333333333</v>
      </c>
    </row>
    <row r="73" spans="1:14" ht="12" customHeight="1">
      <c r="A73" s="10" t="str">
        <f>'Pregnant Women Participating'!A73</f>
        <v>Nebraska</v>
      </c>
      <c r="B73" s="18">
        <v>3362</v>
      </c>
      <c r="C73" s="16">
        <v>3330</v>
      </c>
      <c r="D73" s="16">
        <v>3349</v>
      </c>
      <c r="E73" s="16">
        <v>3349</v>
      </c>
      <c r="F73" s="16">
        <v>3104</v>
      </c>
      <c r="G73" s="16">
        <v>3070</v>
      </c>
      <c r="H73" s="16">
        <v>3092</v>
      </c>
      <c r="I73" s="16">
        <v>3096</v>
      </c>
      <c r="J73" s="16">
        <v>3148</v>
      </c>
      <c r="K73" s="16">
        <v>3074</v>
      </c>
      <c r="L73" s="16">
        <v>3152</v>
      </c>
      <c r="M73" s="51">
        <v>3195</v>
      </c>
      <c r="N73" s="18">
        <f t="shared" si="2"/>
        <v>3193.4166666666665</v>
      </c>
    </row>
    <row r="74" spans="1:14" ht="12" customHeight="1">
      <c r="A74" s="10" t="str">
        <f>'Pregnant Women Participating'!A74</f>
        <v>North Dakota</v>
      </c>
      <c r="B74" s="18">
        <v>1074</v>
      </c>
      <c r="C74" s="16">
        <v>1056</v>
      </c>
      <c r="D74" s="16">
        <v>1050</v>
      </c>
      <c r="E74" s="16">
        <v>1060</v>
      </c>
      <c r="F74" s="16">
        <v>1084</v>
      </c>
      <c r="G74" s="16">
        <v>1076</v>
      </c>
      <c r="H74" s="16">
        <v>1072</v>
      </c>
      <c r="I74" s="16">
        <v>1091</v>
      </c>
      <c r="J74" s="16">
        <v>1104</v>
      </c>
      <c r="K74" s="16">
        <v>1068</v>
      </c>
      <c r="L74" s="16">
        <v>1125</v>
      </c>
      <c r="M74" s="51">
        <v>1136</v>
      </c>
      <c r="N74" s="18">
        <f t="shared" si="2"/>
        <v>1083</v>
      </c>
    </row>
    <row r="75" spans="1:14" ht="12" customHeight="1">
      <c r="A75" s="10" t="str">
        <f>'Pregnant Women Participating'!A75</f>
        <v>South Dakota</v>
      </c>
      <c r="B75" s="18">
        <v>1545</v>
      </c>
      <c r="C75" s="16">
        <v>1542</v>
      </c>
      <c r="D75" s="16">
        <v>1526</v>
      </c>
      <c r="E75" s="16">
        <v>1519</v>
      </c>
      <c r="F75" s="16">
        <v>1446</v>
      </c>
      <c r="G75" s="16">
        <v>1445</v>
      </c>
      <c r="H75" s="16">
        <v>1434</v>
      </c>
      <c r="I75" s="16">
        <v>1437</v>
      </c>
      <c r="J75" s="16">
        <v>1470</v>
      </c>
      <c r="K75" s="16">
        <v>1456</v>
      </c>
      <c r="L75" s="16">
        <v>1418</v>
      </c>
      <c r="M75" s="51">
        <v>1452</v>
      </c>
      <c r="N75" s="18">
        <f t="shared" si="2"/>
        <v>1474.1666666666667</v>
      </c>
    </row>
    <row r="76" spans="1:14" ht="12" customHeight="1">
      <c r="A76" s="10" t="str">
        <f>'Pregnant Women Participating'!A76</f>
        <v>Utah</v>
      </c>
      <c r="B76" s="18">
        <v>4127</v>
      </c>
      <c r="C76" s="16">
        <v>4045</v>
      </c>
      <c r="D76" s="16">
        <v>4058</v>
      </c>
      <c r="E76" s="16">
        <v>3914</v>
      </c>
      <c r="F76" s="16">
        <v>3812</v>
      </c>
      <c r="G76" s="16">
        <v>3798</v>
      </c>
      <c r="H76" s="16">
        <v>3739</v>
      </c>
      <c r="I76" s="16">
        <v>3784</v>
      </c>
      <c r="J76" s="16">
        <v>3850</v>
      </c>
      <c r="K76" s="16">
        <v>4004</v>
      </c>
      <c r="L76" s="16">
        <v>4516</v>
      </c>
      <c r="M76" s="51">
        <v>4941</v>
      </c>
      <c r="N76" s="18">
        <f t="shared" si="2"/>
        <v>4049</v>
      </c>
    </row>
    <row r="77" spans="1:14" ht="12" customHeight="1">
      <c r="A77" s="10" t="str">
        <f>'Pregnant Women Participating'!A77</f>
        <v>Wyoming</v>
      </c>
      <c r="B77" s="18">
        <v>1091</v>
      </c>
      <c r="C77" s="16">
        <v>1169</v>
      </c>
      <c r="D77" s="16">
        <v>973</v>
      </c>
      <c r="E77" s="16">
        <v>1020</v>
      </c>
      <c r="F77" s="16">
        <v>1006</v>
      </c>
      <c r="G77" s="16">
        <v>985</v>
      </c>
      <c r="H77" s="16">
        <v>952</v>
      </c>
      <c r="I77" s="16">
        <v>1006</v>
      </c>
      <c r="J77" s="16">
        <v>1026</v>
      </c>
      <c r="K77" s="16">
        <v>954</v>
      </c>
      <c r="L77" s="16">
        <v>954</v>
      </c>
      <c r="M77" s="51">
        <v>996</v>
      </c>
      <c r="N77" s="18">
        <f t="shared" si="2"/>
        <v>1011</v>
      </c>
    </row>
    <row r="78" spans="1:14" ht="12" customHeight="1">
      <c r="A78" s="10" t="str">
        <f>'Pregnant Women Participating'!A78</f>
        <v>Ute Mountain Ute Tribe, CO</v>
      </c>
      <c r="B78" s="18">
        <v>4</v>
      </c>
      <c r="C78" s="16">
        <v>5</v>
      </c>
      <c r="D78" s="16">
        <v>5</v>
      </c>
      <c r="E78" s="16">
        <v>5</v>
      </c>
      <c r="F78" s="16">
        <v>7</v>
      </c>
      <c r="G78" s="16">
        <v>7</v>
      </c>
      <c r="H78" s="16">
        <v>10</v>
      </c>
      <c r="I78" s="16">
        <v>10</v>
      </c>
      <c r="J78" s="16">
        <v>9</v>
      </c>
      <c r="K78" s="16">
        <v>8</v>
      </c>
      <c r="L78" s="16">
        <v>4</v>
      </c>
      <c r="M78" s="51">
        <v>5</v>
      </c>
      <c r="N78" s="18">
        <f t="shared" si="2"/>
        <v>6.583333333333333</v>
      </c>
    </row>
    <row r="79" spans="1:14" ht="12" customHeight="1">
      <c r="A79" s="10" t="str">
        <f>'Pregnant Women Participating'!A79</f>
        <v>Omaha Sioux, NE</v>
      </c>
      <c r="B79" s="18">
        <v>18</v>
      </c>
      <c r="C79" s="16">
        <v>14</v>
      </c>
      <c r="D79" s="16">
        <v>12</v>
      </c>
      <c r="E79" s="16">
        <v>11</v>
      </c>
      <c r="F79" s="16">
        <v>16</v>
      </c>
      <c r="G79" s="16">
        <v>16</v>
      </c>
      <c r="H79" s="16">
        <v>11</v>
      </c>
      <c r="I79" s="16">
        <v>10</v>
      </c>
      <c r="J79" s="16">
        <v>9</v>
      </c>
      <c r="K79" s="16">
        <v>12</v>
      </c>
      <c r="L79" s="16">
        <v>10</v>
      </c>
      <c r="M79" s="51">
        <v>9</v>
      </c>
      <c r="N79" s="18">
        <f t="shared" si="2"/>
        <v>12.333333333333334</v>
      </c>
    </row>
    <row r="80" spans="1:14" ht="12" customHeight="1">
      <c r="A80" s="10" t="str">
        <f>'Pregnant Women Participating'!A80</f>
        <v>Santee Sioux, NE</v>
      </c>
      <c r="B80" s="18">
        <v>7</v>
      </c>
      <c r="C80" s="16">
        <v>7</v>
      </c>
      <c r="D80" s="16">
        <v>9</v>
      </c>
      <c r="E80" s="16">
        <v>9</v>
      </c>
      <c r="F80" s="16">
        <v>6</v>
      </c>
      <c r="G80" s="16">
        <v>7</v>
      </c>
      <c r="H80" s="16">
        <v>10</v>
      </c>
      <c r="I80" s="16">
        <v>8</v>
      </c>
      <c r="J80" s="16">
        <v>4</v>
      </c>
      <c r="K80" s="16">
        <v>6</v>
      </c>
      <c r="L80" s="16">
        <v>2</v>
      </c>
      <c r="M80" s="51">
        <v>1</v>
      </c>
      <c r="N80" s="18">
        <f t="shared" si="2"/>
        <v>6.333333333333333</v>
      </c>
    </row>
    <row r="81" spans="1:14" ht="12" customHeight="1">
      <c r="A81" s="10" t="str">
        <f>'Pregnant Women Participating'!A81</f>
        <v>Winnebago Tribe, NE</v>
      </c>
      <c r="B81" s="18">
        <v>8</v>
      </c>
      <c r="C81" s="16">
        <v>7</v>
      </c>
      <c r="D81" s="16">
        <v>7</v>
      </c>
      <c r="E81" s="16">
        <v>12</v>
      </c>
      <c r="F81" s="16">
        <v>11</v>
      </c>
      <c r="G81" s="16">
        <v>9</v>
      </c>
      <c r="H81" s="16">
        <v>8</v>
      </c>
      <c r="I81" s="16">
        <v>8</v>
      </c>
      <c r="J81" s="16">
        <v>12</v>
      </c>
      <c r="K81" s="16">
        <v>9</v>
      </c>
      <c r="L81" s="16">
        <v>8</v>
      </c>
      <c r="M81" s="51">
        <v>11</v>
      </c>
      <c r="N81" s="18">
        <f t="shared" si="2"/>
        <v>9.166666666666666</v>
      </c>
    </row>
    <row r="82" spans="1:14" ht="12" customHeight="1">
      <c r="A82" s="10" t="str">
        <f>'Pregnant Women Participating'!A82</f>
        <v>Standing Rock Sioux Tribe, ND</v>
      </c>
      <c r="B82" s="18">
        <v>49</v>
      </c>
      <c r="C82" s="16">
        <v>41</v>
      </c>
      <c r="D82" s="16">
        <v>45</v>
      </c>
      <c r="E82" s="16">
        <v>44</v>
      </c>
      <c r="F82" s="16">
        <v>49</v>
      </c>
      <c r="G82" s="16">
        <v>50</v>
      </c>
      <c r="H82" s="16">
        <v>51</v>
      </c>
      <c r="I82" s="16">
        <v>52</v>
      </c>
      <c r="J82" s="16">
        <v>46</v>
      </c>
      <c r="K82" s="16">
        <v>47</v>
      </c>
      <c r="L82" s="16">
        <v>41</v>
      </c>
      <c r="M82" s="51">
        <v>39</v>
      </c>
      <c r="N82" s="18">
        <f t="shared" si="2"/>
        <v>46.166666666666664</v>
      </c>
    </row>
    <row r="83" spans="1:14" ht="12" customHeight="1">
      <c r="A83" s="10" t="str">
        <f>'Pregnant Women Participating'!A83</f>
        <v>Three Affiliated Tribes, ND</v>
      </c>
      <c r="B83" s="18">
        <v>12</v>
      </c>
      <c r="C83" s="16">
        <v>12</v>
      </c>
      <c r="D83" s="16">
        <v>7</v>
      </c>
      <c r="E83" s="16">
        <v>9</v>
      </c>
      <c r="F83" s="16">
        <v>13</v>
      </c>
      <c r="G83" s="16">
        <v>18</v>
      </c>
      <c r="H83" s="16">
        <v>22</v>
      </c>
      <c r="I83" s="16">
        <v>22</v>
      </c>
      <c r="J83" s="16">
        <v>19</v>
      </c>
      <c r="K83" s="16">
        <v>17</v>
      </c>
      <c r="L83" s="16">
        <v>20</v>
      </c>
      <c r="M83" s="51">
        <v>16</v>
      </c>
      <c r="N83" s="18">
        <f t="shared" si="2"/>
        <v>15.583333333333334</v>
      </c>
    </row>
    <row r="84" spans="1:14" ht="12" customHeight="1">
      <c r="A84" s="10" t="str">
        <f>'Pregnant Women Participating'!A84</f>
        <v>Cheyenne River Sioux, SD</v>
      </c>
      <c r="B84" s="18">
        <v>55</v>
      </c>
      <c r="C84" s="16">
        <v>54</v>
      </c>
      <c r="D84" s="16">
        <v>51</v>
      </c>
      <c r="E84" s="16">
        <v>39</v>
      </c>
      <c r="F84" s="16">
        <v>33</v>
      </c>
      <c r="G84" s="16">
        <v>31</v>
      </c>
      <c r="H84" s="16">
        <v>28</v>
      </c>
      <c r="I84" s="16">
        <v>24</v>
      </c>
      <c r="J84" s="16">
        <v>24</v>
      </c>
      <c r="K84" s="16">
        <v>34</v>
      </c>
      <c r="L84" s="16">
        <v>37</v>
      </c>
      <c r="M84" s="51">
        <v>38</v>
      </c>
      <c r="N84" s="18">
        <f t="shared" si="2"/>
        <v>37.333333333333336</v>
      </c>
    </row>
    <row r="85" spans="1:14" ht="12" customHeight="1">
      <c r="A85" s="10" t="str">
        <f>'Pregnant Women Participating'!A85</f>
        <v>Rosebud Sioux, SD</v>
      </c>
      <c r="B85" s="18">
        <v>81</v>
      </c>
      <c r="C85" s="16">
        <v>81</v>
      </c>
      <c r="D85" s="16">
        <v>84</v>
      </c>
      <c r="E85" s="16">
        <v>84</v>
      </c>
      <c r="F85" s="16">
        <v>86</v>
      </c>
      <c r="G85" s="16">
        <v>84</v>
      </c>
      <c r="H85" s="16">
        <v>76</v>
      </c>
      <c r="I85" s="16">
        <v>87</v>
      </c>
      <c r="J85" s="16">
        <v>93</v>
      </c>
      <c r="K85" s="16">
        <v>101</v>
      </c>
      <c r="L85" s="16">
        <v>103</v>
      </c>
      <c r="M85" s="51">
        <v>107</v>
      </c>
      <c r="N85" s="18">
        <f t="shared" si="2"/>
        <v>88.91666666666667</v>
      </c>
    </row>
    <row r="86" spans="1:14" ht="12" customHeight="1">
      <c r="A86" s="10" t="str">
        <f>'Pregnant Women Participating'!A86</f>
        <v>Northern Arapahoe, WY</v>
      </c>
      <c r="B86" s="18">
        <v>32</v>
      </c>
      <c r="C86" s="16">
        <v>36</v>
      </c>
      <c r="D86" s="16">
        <v>34</v>
      </c>
      <c r="E86" s="16">
        <v>31</v>
      </c>
      <c r="F86" s="16">
        <v>31</v>
      </c>
      <c r="G86" s="16">
        <v>29</v>
      </c>
      <c r="H86" s="16">
        <v>34</v>
      </c>
      <c r="I86" s="16">
        <v>31</v>
      </c>
      <c r="J86" s="16">
        <v>38</v>
      </c>
      <c r="K86" s="16">
        <v>29</v>
      </c>
      <c r="L86" s="16">
        <v>29</v>
      </c>
      <c r="M86" s="51">
        <v>33</v>
      </c>
      <c r="N86" s="18">
        <f t="shared" si="2"/>
        <v>32.25</v>
      </c>
    </row>
    <row r="87" spans="1:14" ht="12" customHeight="1">
      <c r="A87" s="10" t="str">
        <f>'Pregnant Women Participating'!A87</f>
        <v>Shoshone Tribe, WY</v>
      </c>
      <c r="B87" s="18">
        <v>14</v>
      </c>
      <c r="C87" s="16">
        <v>16</v>
      </c>
      <c r="D87" s="16">
        <v>17</v>
      </c>
      <c r="E87" s="16">
        <v>18</v>
      </c>
      <c r="F87" s="16">
        <v>17</v>
      </c>
      <c r="G87" s="16">
        <v>17</v>
      </c>
      <c r="H87" s="16">
        <v>15</v>
      </c>
      <c r="I87" s="16">
        <v>15</v>
      </c>
      <c r="J87" s="16">
        <v>16</v>
      </c>
      <c r="K87" s="16">
        <v>14</v>
      </c>
      <c r="L87" s="16">
        <v>15</v>
      </c>
      <c r="M87" s="51">
        <v>15</v>
      </c>
      <c r="N87" s="18">
        <f t="shared" si="2"/>
        <v>15.75</v>
      </c>
    </row>
    <row r="88" spans="1:14" s="23" customFormat="1" ht="24.75" customHeight="1">
      <c r="A88" s="19" t="str">
        <f>'Pregnant Women Participating'!A88</f>
        <v>Mountain Plains</v>
      </c>
      <c r="B88" s="21">
        <v>47717</v>
      </c>
      <c r="C88" s="20">
        <v>47423</v>
      </c>
      <c r="D88" s="20">
        <v>47437</v>
      </c>
      <c r="E88" s="20">
        <v>47187</v>
      </c>
      <c r="F88" s="20">
        <v>45136</v>
      </c>
      <c r="G88" s="20">
        <v>45067</v>
      </c>
      <c r="H88" s="20">
        <v>45003</v>
      </c>
      <c r="I88" s="20">
        <v>44574</v>
      </c>
      <c r="J88" s="20">
        <v>44670</v>
      </c>
      <c r="K88" s="20">
        <v>44341</v>
      </c>
      <c r="L88" s="20">
        <v>46224</v>
      </c>
      <c r="M88" s="50">
        <v>47859</v>
      </c>
      <c r="N88" s="21">
        <f t="shared" si="2"/>
        <v>46053.166666666664</v>
      </c>
    </row>
    <row r="89" spans="1:14" ht="12" customHeight="1">
      <c r="A89" s="11" t="str">
        <f>'Pregnant Women Participating'!A89</f>
        <v>Alaska</v>
      </c>
      <c r="B89" s="18">
        <v>1377</v>
      </c>
      <c r="C89" s="16">
        <v>1355</v>
      </c>
      <c r="D89" s="16">
        <v>1338</v>
      </c>
      <c r="E89" s="16">
        <v>1315</v>
      </c>
      <c r="F89" s="16">
        <v>1284</v>
      </c>
      <c r="G89" s="16">
        <v>1278</v>
      </c>
      <c r="H89" s="16">
        <v>1288</v>
      </c>
      <c r="I89" s="16">
        <v>1265</v>
      </c>
      <c r="J89" s="16">
        <v>1264</v>
      </c>
      <c r="K89" s="16">
        <v>1248</v>
      </c>
      <c r="L89" s="16">
        <v>1268</v>
      </c>
      <c r="M89" s="51">
        <v>1308</v>
      </c>
      <c r="N89" s="18">
        <f t="shared" si="2"/>
        <v>1299</v>
      </c>
    </row>
    <row r="90" spans="1:14" ht="12" customHeight="1">
      <c r="A90" s="11" t="str">
        <f>'Pregnant Women Participating'!A90</f>
        <v>American Samoa</v>
      </c>
      <c r="B90" s="18">
        <v>147</v>
      </c>
      <c r="C90" s="16">
        <v>154</v>
      </c>
      <c r="D90" s="16">
        <v>130</v>
      </c>
      <c r="E90" s="16">
        <v>115</v>
      </c>
      <c r="F90" s="16">
        <v>108</v>
      </c>
      <c r="G90" s="16">
        <v>101</v>
      </c>
      <c r="H90" s="16">
        <v>109</v>
      </c>
      <c r="I90" s="16">
        <v>127</v>
      </c>
      <c r="J90" s="16">
        <v>142</v>
      </c>
      <c r="K90" s="16">
        <v>136</v>
      </c>
      <c r="L90" s="16">
        <v>160</v>
      </c>
      <c r="M90" s="51">
        <v>175</v>
      </c>
      <c r="N90" s="18">
        <f t="shared" si="2"/>
        <v>133.66666666666666</v>
      </c>
    </row>
    <row r="91" spans="1:14" ht="12" customHeight="1">
      <c r="A91" s="11" t="str">
        <f>'Pregnant Women Participating'!A91</f>
        <v>Arizona</v>
      </c>
      <c r="B91" s="18">
        <v>13573</v>
      </c>
      <c r="C91" s="16">
        <v>13856</v>
      </c>
      <c r="D91" s="16">
        <v>13803</v>
      </c>
      <c r="E91" s="16">
        <v>14110</v>
      </c>
      <c r="F91" s="16">
        <v>13461</v>
      </c>
      <c r="G91" s="16">
        <v>13194</v>
      </c>
      <c r="H91" s="16">
        <v>12788</v>
      </c>
      <c r="I91" s="16">
        <v>12547</v>
      </c>
      <c r="J91" s="16">
        <v>12396</v>
      </c>
      <c r="K91" s="16">
        <v>12109</v>
      </c>
      <c r="L91" s="16">
        <v>12285</v>
      </c>
      <c r="M91" s="51">
        <v>12551</v>
      </c>
      <c r="N91" s="18">
        <f t="shared" si="2"/>
        <v>13056.083333333334</v>
      </c>
    </row>
    <row r="92" spans="1:14" ht="12" customHeight="1">
      <c r="A92" s="11" t="str">
        <f>'Pregnant Women Participating'!A92</f>
        <v>California</v>
      </c>
      <c r="B92" s="18">
        <v>85566</v>
      </c>
      <c r="C92" s="16">
        <v>86162</v>
      </c>
      <c r="D92" s="16">
        <v>86433</v>
      </c>
      <c r="E92" s="16">
        <v>88873</v>
      </c>
      <c r="F92" s="16">
        <v>86441</v>
      </c>
      <c r="G92" s="16">
        <v>85695</v>
      </c>
      <c r="H92" s="16">
        <v>83715</v>
      </c>
      <c r="I92" s="16">
        <v>82308</v>
      </c>
      <c r="J92" s="16">
        <v>82498</v>
      </c>
      <c r="K92" s="16">
        <v>81166</v>
      </c>
      <c r="L92" s="16">
        <v>82390</v>
      </c>
      <c r="M92" s="51">
        <v>84351</v>
      </c>
      <c r="N92" s="18">
        <f t="shared" si="2"/>
        <v>84633.16666666667</v>
      </c>
    </row>
    <row r="93" spans="1:14" ht="12" customHeight="1">
      <c r="A93" s="11" t="str">
        <f>'Pregnant Women Participating'!A93</f>
        <v>Guam</v>
      </c>
      <c r="B93" s="18">
        <v>549</v>
      </c>
      <c r="C93" s="16">
        <v>548</v>
      </c>
      <c r="D93" s="16">
        <v>528</v>
      </c>
      <c r="E93" s="16">
        <v>529</v>
      </c>
      <c r="F93" s="16">
        <v>499</v>
      </c>
      <c r="G93" s="16">
        <v>491</v>
      </c>
      <c r="H93" s="16">
        <v>458</v>
      </c>
      <c r="I93" s="16">
        <v>475</v>
      </c>
      <c r="J93" s="16">
        <v>463</v>
      </c>
      <c r="K93" s="16">
        <v>493</v>
      </c>
      <c r="L93" s="16">
        <v>496</v>
      </c>
      <c r="M93" s="51">
        <v>519</v>
      </c>
      <c r="N93" s="18">
        <f t="shared" si="2"/>
        <v>504</v>
      </c>
    </row>
    <row r="94" spans="1:14" ht="12" customHeight="1">
      <c r="A94" s="11" t="str">
        <f>'Pregnant Women Participating'!A94</f>
        <v>Hawaii</v>
      </c>
      <c r="B94" s="18">
        <v>2058</v>
      </c>
      <c r="C94" s="16">
        <v>2160</v>
      </c>
      <c r="D94" s="16">
        <v>2111</v>
      </c>
      <c r="E94" s="16">
        <v>2176</v>
      </c>
      <c r="F94" s="16">
        <v>2100</v>
      </c>
      <c r="G94" s="16">
        <v>2104</v>
      </c>
      <c r="H94" s="16">
        <v>2065</v>
      </c>
      <c r="I94" s="16">
        <v>2034</v>
      </c>
      <c r="J94" s="16">
        <v>2061</v>
      </c>
      <c r="K94" s="16">
        <v>1987</v>
      </c>
      <c r="L94" s="16">
        <v>1973</v>
      </c>
      <c r="M94" s="51">
        <v>1994</v>
      </c>
      <c r="N94" s="18">
        <f t="shared" si="2"/>
        <v>2068.5833333333335</v>
      </c>
    </row>
    <row r="95" spans="1:14" ht="12" customHeight="1">
      <c r="A95" s="11" t="str">
        <f>'Pregnant Women Participating'!A95</f>
        <v>Idaho</v>
      </c>
      <c r="B95" s="18">
        <v>2833</v>
      </c>
      <c r="C95" s="16">
        <v>2755</v>
      </c>
      <c r="D95" s="16">
        <v>2764</v>
      </c>
      <c r="E95" s="16">
        <v>2728</v>
      </c>
      <c r="F95" s="16">
        <v>2594</v>
      </c>
      <c r="G95" s="16">
        <v>2657</v>
      </c>
      <c r="H95" s="16">
        <v>2559</v>
      </c>
      <c r="I95" s="16">
        <v>2557</v>
      </c>
      <c r="J95" s="16">
        <v>2518</v>
      </c>
      <c r="K95" s="16">
        <v>2529</v>
      </c>
      <c r="L95" s="16">
        <v>2569</v>
      </c>
      <c r="M95" s="51">
        <v>2557</v>
      </c>
      <c r="N95" s="18">
        <f t="shared" si="2"/>
        <v>2635</v>
      </c>
    </row>
    <row r="96" spans="1:14" ht="12" customHeight="1">
      <c r="A96" s="11" t="str">
        <f>'Pregnant Women Participating'!A96</f>
        <v>Nevada</v>
      </c>
      <c r="B96" s="18">
        <v>5218</v>
      </c>
      <c r="C96" s="16">
        <v>5265</v>
      </c>
      <c r="D96" s="16">
        <v>5169</v>
      </c>
      <c r="E96" s="16">
        <v>5242</v>
      </c>
      <c r="F96" s="16">
        <v>5141</v>
      </c>
      <c r="G96" s="16">
        <v>5133</v>
      </c>
      <c r="H96" s="16">
        <v>5040</v>
      </c>
      <c r="I96" s="16">
        <v>4996</v>
      </c>
      <c r="J96" s="16">
        <v>4732</v>
      </c>
      <c r="K96" s="16">
        <v>4954</v>
      </c>
      <c r="L96" s="16">
        <v>5030</v>
      </c>
      <c r="M96" s="51">
        <v>5218</v>
      </c>
      <c r="N96" s="18">
        <f t="shared" si="2"/>
        <v>5094.833333333333</v>
      </c>
    </row>
    <row r="97" spans="1:14" ht="12" customHeight="1">
      <c r="A97" s="11" t="str">
        <f>'Pregnant Women Participating'!A97</f>
        <v>Oregon</v>
      </c>
      <c r="B97" s="18">
        <v>5595</v>
      </c>
      <c r="C97" s="16">
        <v>5544</v>
      </c>
      <c r="D97" s="16">
        <v>5493</v>
      </c>
      <c r="E97" s="16">
        <v>5482</v>
      </c>
      <c r="F97" s="16">
        <v>5472</v>
      </c>
      <c r="G97" s="16">
        <v>5349</v>
      </c>
      <c r="H97" s="16">
        <v>5271</v>
      </c>
      <c r="I97" s="16">
        <v>5237</v>
      </c>
      <c r="J97" s="16">
        <v>5413</v>
      </c>
      <c r="K97" s="16">
        <v>5376</v>
      </c>
      <c r="L97" s="16">
        <v>5405</v>
      </c>
      <c r="M97" s="51">
        <v>5600</v>
      </c>
      <c r="N97" s="18">
        <f t="shared" si="2"/>
        <v>5436.416666666667</v>
      </c>
    </row>
    <row r="98" spans="1:14" ht="12" customHeight="1">
      <c r="A98" s="11" t="str">
        <f>'Pregnant Women Participating'!A98</f>
        <v>Washington</v>
      </c>
      <c r="B98" s="18">
        <v>9667</v>
      </c>
      <c r="C98" s="16">
        <v>9526</v>
      </c>
      <c r="D98" s="16">
        <v>9654</v>
      </c>
      <c r="E98" s="16">
        <v>9821</v>
      </c>
      <c r="F98" s="16">
        <v>9440</v>
      </c>
      <c r="G98" s="16">
        <v>9614</v>
      </c>
      <c r="H98" s="16">
        <v>9364</v>
      </c>
      <c r="I98" s="16">
        <v>9436</v>
      </c>
      <c r="J98" s="16">
        <v>9630</v>
      </c>
      <c r="K98" s="16">
        <v>9400</v>
      </c>
      <c r="L98" s="16">
        <v>9721</v>
      </c>
      <c r="M98" s="51">
        <v>10001</v>
      </c>
      <c r="N98" s="18">
        <f t="shared" si="2"/>
        <v>9606.166666666666</v>
      </c>
    </row>
    <row r="99" spans="1:14" ht="12" customHeight="1">
      <c r="A99" s="11" t="str">
        <f>'Pregnant Women Participating'!A99</f>
        <v>Northern Marianas</v>
      </c>
      <c r="B99" s="18">
        <v>217</v>
      </c>
      <c r="C99" s="16">
        <v>220</v>
      </c>
      <c r="D99" s="16">
        <v>222</v>
      </c>
      <c r="E99" s="16">
        <v>235</v>
      </c>
      <c r="F99" s="16">
        <v>238</v>
      </c>
      <c r="G99" s="16">
        <v>197</v>
      </c>
      <c r="H99" s="16">
        <v>207</v>
      </c>
      <c r="I99" s="16">
        <v>207</v>
      </c>
      <c r="J99" s="16">
        <v>188</v>
      </c>
      <c r="K99" s="16">
        <v>198</v>
      </c>
      <c r="L99" s="16">
        <v>201</v>
      </c>
      <c r="M99" s="51">
        <v>201</v>
      </c>
      <c r="N99" s="18">
        <f t="shared" si="2"/>
        <v>210.91666666666666</v>
      </c>
    </row>
    <row r="100" spans="1:14" ht="12" customHeight="1">
      <c r="A100" s="11" t="str">
        <f>'Pregnant Women Participating'!A100</f>
        <v>Inter-Tribal Council, AZ</v>
      </c>
      <c r="B100" s="18">
        <v>739</v>
      </c>
      <c r="C100" s="16">
        <v>711</v>
      </c>
      <c r="D100" s="16">
        <v>714</v>
      </c>
      <c r="E100" s="16">
        <v>720</v>
      </c>
      <c r="F100" s="16">
        <v>673</v>
      </c>
      <c r="G100" s="16">
        <v>693</v>
      </c>
      <c r="H100" s="16">
        <v>680</v>
      </c>
      <c r="I100" s="16">
        <v>662</v>
      </c>
      <c r="J100" s="16">
        <v>676</v>
      </c>
      <c r="K100" s="16">
        <v>660</v>
      </c>
      <c r="L100" s="16">
        <v>643</v>
      </c>
      <c r="M100" s="51">
        <v>647</v>
      </c>
      <c r="N100" s="18">
        <f t="shared" si="2"/>
        <v>684.8333333333334</v>
      </c>
    </row>
    <row r="101" spans="1:14" ht="12" customHeight="1">
      <c r="A101" s="11" t="str">
        <f>'Pregnant Women Participating'!A101</f>
        <v>Navajo Nation, AZ</v>
      </c>
      <c r="B101" s="18">
        <v>534</v>
      </c>
      <c r="C101" s="16">
        <v>514</v>
      </c>
      <c r="D101" s="16">
        <v>519</v>
      </c>
      <c r="E101" s="16">
        <v>563</v>
      </c>
      <c r="F101" s="16">
        <v>510</v>
      </c>
      <c r="G101" s="16">
        <v>528</v>
      </c>
      <c r="H101" s="16">
        <v>513</v>
      </c>
      <c r="I101" s="16">
        <v>513</v>
      </c>
      <c r="J101" s="16">
        <v>540</v>
      </c>
      <c r="K101" s="16">
        <v>514</v>
      </c>
      <c r="L101" s="16">
        <v>583</v>
      </c>
      <c r="M101" s="51">
        <v>582</v>
      </c>
      <c r="N101" s="18">
        <f t="shared" si="2"/>
        <v>534.4166666666666</v>
      </c>
    </row>
    <row r="102" spans="1:14" ht="12" customHeight="1">
      <c r="A102" s="11" t="str">
        <f>'Pregnant Women Participating'!A102</f>
        <v>Inter-Tribal Council, NV</v>
      </c>
      <c r="B102" s="18">
        <v>77</v>
      </c>
      <c r="C102" s="16">
        <v>82</v>
      </c>
      <c r="D102" s="16">
        <v>89</v>
      </c>
      <c r="E102" s="16">
        <v>109</v>
      </c>
      <c r="F102" s="16">
        <v>111</v>
      </c>
      <c r="G102" s="16">
        <v>111</v>
      </c>
      <c r="H102" s="16">
        <v>115</v>
      </c>
      <c r="I102" s="16">
        <v>111</v>
      </c>
      <c r="J102" s="16">
        <v>100</v>
      </c>
      <c r="K102" s="16">
        <v>95</v>
      </c>
      <c r="L102" s="16">
        <v>95</v>
      </c>
      <c r="M102" s="51">
        <v>93</v>
      </c>
      <c r="N102" s="18">
        <f>IF(SUM(B102:M102)&gt;0,AVERAGE(B102:M102)," ")</f>
        <v>99</v>
      </c>
    </row>
    <row r="103" spans="1:14" s="23" customFormat="1" ht="24.75" customHeight="1">
      <c r="A103" s="19" t="str">
        <f>'Pregnant Women Participating'!A103</f>
        <v>Western Region</v>
      </c>
      <c r="B103" s="21">
        <v>128150</v>
      </c>
      <c r="C103" s="20">
        <v>128852</v>
      </c>
      <c r="D103" s="20">
        <v>128967</v>
      </c>
      <c r="E103" s="20">
        <v>132018</v>
      </c>
      <c r="F103" s="20">
        <v>128072</v>
      </c>
      <c r="G103" s="20">
        <v>127145</v>
      </c>
      <c r="H103" s="20">
        <v>124172</v>
      </c>
      <c r="I103" s="20">
        <v>122475</v>
      </c>
      <c r="J103" s="20">
        <v>122621</v>
      </c>
      <c r="K103" s="20">
        <v>120865</v>
      </c>
      <c r="L103" s="20">
        <v>122819</v>
      </c>
      <c r="M103" s="50">
        <v>125797</v>
      </c>
      <c r="N103" s="21">
        <f>IF(SUM(B103:M103)&gt;0,AVERAGE(B103:M103)," ")</f>
        <v>125996.08333333333</v>
      </c>
    </row>
    <row r="104" spans="1:14" s="38" customFormat="1" ht="16.5" customHeight="1" thickBot="1">
      <c r="A104" s="35" t="str">
        <f>'Pregnant Women Participating'!A104</f>
        <v>TOTAL</v>
      </c>
      <c r="B104" s="36">
        <v>628718</v>
      </c>
      <c r="C104" s="37">
        <v>634586</v>
      </c>
      <c r="D104" s="37">
        <v>636169</v>
      </c>
      <c r="E104" s="37">
        <v>647291</v>
      </c>
      <c r="F104" s="37">
        <v>633987</v>
      </c>
      <c r="G104" s="37">
        <v>633674</v>
      </c>
      <c r="H104" s="37">
        <v>622201</v>
      </c>
      <c r="I104" s="37">
        <v>613582</v>
      </c>
      <c r="J104" s="37">
        <v>611792</v>
      </c>
      <c r="K104" s="37">
        <v>598158</v>
      </c>
      <c r="L104" s="37">
        <v>609805</v>
      </c>
      <c r="M104" s="53">
        <v>623973</v>
      </c>
      <c r="N104" s="36">
        <f>IF(SUM(B104:M104)&gt;0,AVERAGE(B104:M104)," ")</f>
        <v>624494.6666666666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March 08, 2013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40452</v>
      </c>
      <c r="C5" s="25">
        <f>DATE(RIGHT(A2,4)-1,11,1)</f>
        <v>40483</v>
      </c>
      <c r="D5" s="25">
        <f>DATE(RIGHT(A2,4)-1,12,1)</f>
        <v>40513</v>
      </c>
      <c r="E5" s="25">
        <f>DATE(RIGHT(A2,4),1,1)</f>
        <v>40544</v>
      </c>
      <c r="F5" s="25">
        <f>DATE(RIGHT(A2,4),2,1)</f>
        <v>40575</v>
      </c>
      <c r="G5" s="25">
        <f>DATE(RIGHT(A2,4),3,1)</f>
        <v>40603</v>
      </c>
      <c r="H5" s="25">
        <f>DATE(RIGHT(A2,4),4,1)</f>
        <v>40634</v>
      </c>
      <c r="I5" s="25">
        <f>DATE(RIGHT(A2,4),5,1)</f>
        <v>40664</v>
      </c>
      <c r="J5" s="25">
        <f>DATE(RIGHT(A2,4),6,1)</f>
        <v>40695</v>
      </c>
      <c r="K5" s="25">
        <f>DATE(RIGHT(A2,4),7,1)</f>
        <v>40725</v>
      </c>
      <c r="L5" s="25">
        <f>DATE(RIGHT(A2,4),8,1)</f>
        <v>40756</v>
      </c>
      <c r="M5" s="25">
        <f>DATE(RIGHT(A2,4),9,1)</f>
        <v>40787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12202</v>
      </c>
      <c r="C6" s="16">
        <v>11998</v>
      </c>
      <c r="D6" s="16">
        <v>11622</v>
      </c>
      <c r="E6" s="16">
        <v>11437</v>
      </c>
      <c r="F6" s="16">
        <v>11212</v>
      </c>
      <c r="G6" s="16">
        <v>11964</v>
      </c>
      <c r="H6" s="16">
        <v>11873</v>
      </c>
      <c r="I6" s="16">
        <v>12001</v>
      </c>
      <c r="J6" s="16">
        <v>12099</v>
      </c>
      <c r="K6" s="16">
        <v>12164</v>
      </c>
      <c r="L6" s="16">
        <v>12305</v>
      </c>
      <c r="M6" s="51">
        <v>12066</v>
      </c>
      <c r="N6" s="18">
        <f aca="true" t="shared" si="0" ref="N6:N37">IF(SUM(B6:M6)&gt;0,AVERAGE(B6:M6)," ")</f>
        <v>11911.916666666666</v>
      </c>
    </row>
    <row r="7" spans="1:14" s="7" customFormat="1" ht="12" customHeight="1">
      <c r="A7" s="10" t="str">
        <f>'Pregnant Women Participating'!A7</f>
        <v>Maine</v>
      </c>
      <c r="B7" s="18">
        <v>5544</v>
      </c>
      <c r="C7" s="16">
        <v>5580</v>
      </c>
      <c r="D7" s="16">
        <v>5504</v>
      </c>
      <c r="E7" s="16">
        <v>5622</v>
      </c>
      <c r="F7" s="16">
        <v>5541</v>
      </c>
      <c r="G7" s="16">
        <v>5704</v>
      </c>
      <c r="H7" s="16">
        <v>5687</v>
      </c>
      <c r="I7" s="16">
        <v>5739</v>
      </c>
      <c r="J7" s="16">
        <v>5742</v>
      </c>
      <c r="K7" s="16">
        <v>5602</v>
      </c>
      <c r="L7" s="16">
        <v>5718</v>
      </c>
      <c r="M7" s="51">
        <v>5665</v>
      </c>
      <c r="N7" s="18">
        <f t="shared" si="0"/>
        <v>5637.333333333333</v>
      </c>
    </row>
    <row r="8" spans="1:14" s="7" customFormat="1" ht="12" customHeight="1">
      <c r="A8" s="10" t="str">
        <f>'Pregnant Women Participating'!A8</f>
        <v>Massachusetts</v>
      </c>
      <c r="B8" s="18">
        <v>26734</v>
      </c>
      <c r="C8" s="16">
        <v>27092</v>
      </c>
      <c r="D8" s="16">
        <v>26975</v>
      </c>
      <c r="E8" s="16">
        <v>27021</v>
      </c>
      <c r="F8" s="16">
        <v>26771</v>
      </c>
      <c r="G8" s="16">
        <v>28506</v>
      </c>
      <c r="H8" s="16">
        <v>28476</v>
      </c>
      <c r="I8" s="16">
        <v>28494</v>
      </c>
      <c r="J8" s="16">
        <v>28475</v>
      </c>
      <c r="K8" s="16">
        <v>28018</v>
      </c>
      <c r="L8" s="16">
        <v>28289</v>
      </c>
      <c r="M8" s="51">
        <v>28063</v>
      </c>
      <c r="N8" s="18">
        <f t="shared" si="0"/>
        <v>27742.833333333332</v>
      </c>
    </row>
    <row r="9" spans="1:14" s="7" customFormat="1" ht="12" customHeight="1">
      <c r="A9" s="10" t="str">
        <f>'Pregnant Women Participating'!A9</f>
        <v>New Hampshire</v>
      </c>
      <c r="B9" s="18">
        <v>3940</v>
      </c>
      <c r="C9" s="16">
        <v>3910</v>
      </c>
      <c r="D9" s="16">
        <v>3905</v>
      </c>
      <c r="E9" s="16">
        <v>3820</v>
      </c>
      <c r="F9" s="16">
        <v>3722</v>
      </c>
      <c r="G9" s="16">
        <v>3902</v>
      </c>
      <c r="H9" s="16">
        <v>3886</v>
      </c>
      <c r="I9" s="16">
        <v>3964</v>
      </c>
      <c r="J9" s="16">
        <v>3941</v>
      </c>
      <c r="K9" s="16">
        <v>3818</v>
      </c>
      <c r="L9" s="16">
        <v>3845</v>
      </c>
      <c r="M9" s="51">
        <v>3813</v>
      </c>
      <c r="N9" s="18">
        <f t="shared" si="0"/>
        <v>3872.1666666666665</v>
      </c>
    </row>
    <row r="10" spans="1:14" s="7" customFormat="1" ht="12" customHeight="1">
      <c r="A10" s="10" t="str">
        <f>'Pregnant Women Participating'!A10</f>
        <v>New York</v>
      </c>
      <c r="B10" s="18">
        <v>126987</v>
      </c>
      <c r="C10" s="16">
        <v>126164</v>
      </c>
      <c r="D10" s="16">
        <v>123920</v>
      </c>
      <c r="E10" s="16">
        <v>124034</v>
      </c>
      <c r="F10" s="16">
        <v>123580</v>
      </c>
      <c r="G10" s="16">
        <v>126633</v>
      </c>
      <c r="H10" s="16">
        <v>126069</v>
      </c>
      <c r="I10" s="16">
        <v>126656</v>
      </c>
      <c r="J10" s="16">
        <v>126930</v>
      </c>
      <c r="K10" s="16">
        <v>125615</v>
      </c>
      <c r="L10" s="16">
        <v>127004</v>
      </c>
      <c r="M10" s="51">
        <v>126389</v>
      </c>
      <c r="N10" s="18">
        <f t="shared" si="0"/>
        <v>125831.75</v>
      </c>
    </row>
    <row r="11" spans="1:14" s="7" customFormat="1" ht="12" customHeight="1">
      <c r="A11" s="10" t="str">
        <f>'Pregnant Women Participating'!A11</f>
        <v>Rhode Island</v>
      </c>
      <c r="B11" s="18">
        <v>5316</v>
      </c>
      <c r="C11" s="16">
        <v>5329</v>
      </c>
      <c r="D11" s="16">
        <v>5137</v>
      </c>
      <c r="E11" s="16">
        <v>5004</v>
      </c>
      <c r="F11" s="16">
        <v>5017</v>
      </c>
      <c r="G11" s="16">
        <v>5256</v>
      </c>
      <c r="H11" s="16">
        <v>5283</v>
      </c>
      <c r="I11" s="16">
        <v>5234</v>
      </c>
      <c r="J11" s="16">
        <v>5334</v>
      </c>
      <c r="K11" s="16">
        <v>5202</v>
      </c>
      <c r="L11" s="16">
        <v>5216</v>
      </c>
      <c r="M11" s="51">
        <v>5254</v>
      </c>
      <c r="N11" s="18">
        <f t="shared" si="0"/>
        <v>5215.166666666667</v>
      </c>
    </row>
    <row r="12" spans="1:14" s="7" customFormat="1" ht="12" customHeight="1">
      <c r="A12" s="10" t="str">
        <f>'Pregnant Women Participating'!A12</f>
        <v>Vermont</v>
      </c>
      <c r="B12" s="18">
        <v>3431</v>
      </c>
      <c r="C12" s="16">
        <v>3409</v>
      </c>
      <c r="D12" s="16">
        <v>3372</v>
      </c>
      <c r="E12" s="16">
        <v>3297</v>
      </c>
      <c r="F12" s="16">
        <v>3293</v>
      </c>
      <c r="G12" s="16">
        <v>3287</v>
      </c>
      <c r="H12" s="16">
        <v>3304</v>
      </c>
      <c r="I12" s="16">
        <v>3280</v>
      </c>
      <c r="J12" s="16">
        <v>3334</v>
      </c>
      <c r="K12" s="16">
        <v>3345</v>
      </c>
      <c r="L12" s="16">
        <v>3343</v>
      </c>
      <c r="M12" s="51">
        <v>3372</v>
      </c>
      <c r="N12" s="18">
        <f t="shared" si="0"/>
        <v>3338.9166666666665</v>
      </c>
    </row>
    <row r="13" spans="1:14" s="7" customFormat="1" ht="12" customHeight="1">
      <c r="A13" s="10" t="str">
        <f>'Pregnant Women Participating'!A13</f>
        <v>Indian Township, ME</v>
      </c>
      <c r="B13" s="18">
        <v>15</v>
      </c>
      <c r="C13" s="16">
        <v>15</v>
      </c>
      <c r="D13" s="16">
        <v>14</v>
      </c>
      <c r="E13" s="16">
        <v>10</v>
      </c>
      <c r="F13" s="16">
        <v>14</v>
      </c>
      <c r="G13" s="16">
        <v>14</v>
      </c>
      <c r="H13" s="16">
        <v>14</v>
      </c>
      <c r="I13" s="16">
        <v>18</v>
      </c>
      <c r="J13" s="16">
        <v>16</v>
      </c>
      <c r="K13" s="16">
        <v>17</v>
      </c>
      <c r="L13" s="16">
        <v>18</v>
      </c>
      <c r="M13" s="51">
        <v>20</v>
      </c>
      <c r="N13" s="18">
        <f t="shared" si="0"/>
        <v>15.416666666666666</v>
      </c>
    </row>
    <row r="14" spans="1:14" s="7" customFormat="1" ht="12" customHeight="1">
      <c r="A14" s="10" t="str">
        <f>'Pregnant Women Participating'!A14</f>
        <v>Pleasant Point, ME</v>
      </c>
      <c r="B14" s="18">
        <v>14</v>
      </c>
      <c r="C14" s="16">
        <v>17</v>
      </c>
      <c r="D14" s="16">
        <v>17</v>
      </c>
      <c r="E14" s="16">
        <v>16</v>
      </c>
      <c r="F14" s="16">
        <v>14</v>
      </c>
      <c r="G14" s="16">
        <v>12</v>
      </c>
      <c r="H14" s="16">
        <v>12</v>
      </c>
      <c r="I14" s="16">
        <v>17</v>
      </c>
      <c r="J14" s="16">
        <v>18</v>
      </c>
      <c r="K14" s="16">
        <v>13</v>
      </c>
      <c r="L14" s="16">
        <v>13</v>
      </c>
      <c r="M14" s="51">
        <v>16</v>
      </c>
      <c r="N14" s="18">
        <f t="shared" si="0"/>
        <v>14.916666666666666</v>
      </c>
    </row>
    <row r="15" spans="1:14" s="7" customFormat="1" ht="12" customHeight="1">
      <c r="A15" s="10" t="str">
        <f>'Pregnant Women Participating'!A15</f>
        <v>Seneca Nation, NY</v>
      </c>
      <c r="B15" s="18">
        <v>27</v>
      </c>
      <c r="C15" s="16">
        <v>27</v>
      </c>
      <c r="D15" s="16">
        <v>26</v>
      </c>
      <c r="E15" s="16">
        <v>33</v>
      </c>
      <c r="F15" s="16">
        <v>30</v>
      </c>
      <c r="G15" s="16">
        <v>30</v>
      </c>
      <c r="H15" s="16">
        <v>23</v>
      </c>
      <c r="I15" s="16">
        <v>26</v>
      </c>
      <c r="J15" s="16">
        <v>28</v>
      </c>
      <c r="K15" s="16">
        <v>30</v>
      </c>
      <c r="L15" s="16">
        <v>34</v>
      </c>
      <c r="M15" s="51">
        <v>27</v>
      </c>
      <c r="N15" s="18">
        <f t="shared" si="0"/>
        <v>28.416666666666668</v>
      </c>
    </row>
    <row r="16" spans="1:14" s="22" customFormat="1" ht="24.75" customHeight="1">
      <c r="A16" s="19" t="str">
        <f>'Pregnant Women Participating'!A16</f>
        <v>Northeast Region</v>
      </c>
      <c r="B16" s="21">
        <v>184210</v>
      </c>
      <c r="C16" s="20">
        <v>183541</v>
      </c>
      <c r="D16" s="20">
        <v>180492</v>
      </c>
      <c r="E16" s="20">
        <v>180294</v>
      </c>
      <c r="F16" s="20">
        <v>179194</v>
      </c>
      <c r="G16" s="20">
        <v>185308</v>
      </c>
      <c r="H16" s="20">
        <v>184627</v>
      </c>
      <c r="I16" s="20">
        <v>185429</v>
      </c>
      <c r="J16" s="20">
        <v>185917</v>
      </c>
      <c r="K16" s="20">
        <v>183824</v>
      </c>
      <c r="L16" s="20">
        <v>185785</v>
      </c>
      <c r="M16" s="50">
        <v>184685</v>
      </c>
      <c r="N16" s="21">
        <f t="shared" si="0"/>
        <v>183608.83333333334</v>
      </c>
    </row>
    <row r="17" spans="1:14" ht="12" customHeight="1">
      <c r="A17" s="10" t="str">
        <f>'Pregnant Women Participating'!A17</f>
        <v>Delaware</v>
      </c>
      <c r="B17" s="18">
        <v>4698</v>
      </c>
      <c r="C17" s="16">
        <v>4605</v>
      </c>
      <c r="D17" s="16">
        <v>4469</v>
      </c>
      <c r="E17" s="16">
        <v>4444</v>
      </c>
      <c r="F17" s="16">
        <v>4545</v>
      </c>
      <c r="G17" s="16">
        <v>4708</v>
      </c>
      <c r="H17" s="16">
        <v>4682</v>
      </c>
      <c r="I17" s="16">
        <v>4725</v>
      </c>
      <c r="J17" s="16">
        <v>4751</v>
      </c>
      <c r="K17" s="16">
        <v>4703</v>
      </c>
      <c r="L17" s="16">
        <v>4685</v>
      </c>
      <c r="M17" s="51">
        <v>4635</v>
      </c>
      <c r="N17" s="18">
        <f t="shared" si="0"/>
        <v>4637.5</v>
      </c>
    </row>
    <row r="18" spans="1:14" ht="12" customHeight="1">
      <c r="A18" s="10" t="str">
        <f>'Pregnant Women Participating'!A18</f>
        <v>District of Columbia</v>
      </c>
      <c r="B18" s="18">
        <v>4213</v>
      </c>
      <c r="C18" s="16">
        <v>4247</v>
      </c>
      <c r="D18" s="16">
        <v>4192</v>
      </c>
      <c r="E18" s="16">
        <v>4115</v>
      </c>
      <c r="F18" s="16">
        <v>4002</v>
      </c>
      <c r="G18" s="16">
        <v>4197</v>
      </c>
      <c r="H18" s="16">
        <v>4111</v>
      </c>
      <c r="I18" s="16">
        <v>4185</v>
      </c>
      <c r="J18" s="16">
        <v>4181</v>
      </c>
      <c r="K18" s="16">
        <v>4138</v>
      </c>
      <c r="L18" s="16">
        <v>4251</v>
      </c>
      <c r="M18" s="51">
        <v>4249</v>
      </c>
      <c r="N18" s="18">
        <f t="shared" si="0"/>
        <v>4173.416666666667</v>
      </c>
    </row>
    <row r="19" spans="1:14" ht="12" customHeight="1">
      <c r="A19" s="10" t="str">
        <f>'Pregnant Women Participating'!A19</f>
        <v>Maryland</v>
      </c>
      <c r="B19" s="18">
        <v>35793</v>
      </c>
      <c r="C19" s="16">
        <v>35705</v>
      </c>
      <c r="D19" s="16">
        <v>35512</v>
      </c>
      <c r="E19" s="16">
        <v>35306</v>
      </c>
      <c r="F19" s="16">
        <v>35343</v>
      </c>
      <c r="G19" s="16">
        <v>36041</v>
      </c>
      <c r="H19" s="16">
        <v>35887</v>
      </c>
      <c r="I19" s="16">
        <v>36088</v>
      </c>
      <c r="J19" s="16">
        <v>36406</v>
      </c>
      <c r="K19" s="16">
        <v>35975</v>
      </c>
      <c r="L19" s="16">
        <v>36174</v>
      </c>
      <c r="M19" s="51">
        <v>36140</v>
      </c>
      <c r="N19" s="18">
        <f t="shared" si="0"/>
        <v>35864.166666666664</v>
      </c>
    </row>
    <row r="20" spans="1:14" ht="12" customHeight="1">
      <c r="A20" s="10" t="str">
        <f>'Pregnant Women Participating'!A20</f>
        <v>New Jersey</v>
      </c>
      <c r="B20" s="18">
        <v>38355</v>
      </c>
      <c r="C20" s="16">
        <v>38034</v>
      </c>
      <c r="D20" s="16">
        <v>37293</v>
      </c>
      <c r="E20" s="16">
        <v>37320</v>
      </c>
      <c r="F20" s="16">
        <v>37136</v>
      </c>
      <c r="G20" s="16">
        <v>38415</v>
      </c>
      <c r="H20" s="16">
        <v>38034</v>
      </c>
      <c r="I20" s="16">
        <v>38640</v>
      </c>
      <c r="J20" s="16">
        <v>38923</v>
      </c>
      <c r="K20" s="16">
        <v>39593</v>
      </c>
      <c r="L20" s="16">
        <v>40041</v>
      </c>
      <c r="M20" s="51">
        <v>39622</v>
      </c>
      <c r="N20" s="18">
        <f t="shared" si="0"/>
        <v>38450.5</v>
      </c>
    </row>
    <row r="21" spans="1:14" ht="12" customHeight="1">
      <c r="A21" s="10" t="str">
        <f>'Pregnant Women Participating'!A21</f>
        <v>Pennsylvania</v>
      </c>
      <c r="B21" s="18">
        <v>58770</v>
      </c>
      <c r="C21" s="16">
        <v>58177</v>
      </c>
      <c r="D21" s="16">
        <v>57321</v>
      </c>
      <c r="E21" s="16">
        <v>56976</v>
      </c>
      <c r="F21" s="16">
        <v>56369</v>
      </c>
      <c r="G21" s="16">
        <v>58206</v>
      </c>
      <c r="H21" s="16">
        <v>58144</v>
      </c>
      <c r="I21" s="16">
        <v>58236</v>
      </c>
      <c r="J21" s="16">
        <v>58408</v>
      </c>
      <c r="K21" s="16">
        <v>57885</v>
      </c>
      <c r="L21" s="16">
        <v>58903</v>
      </c>
      <c r="M21" s="51">
        <v>58189</v>
      </c>
      <c r="N21" s="18">
        <f t="shared" si="0"/>
        <v>57965.333333333336</v>
      </c>
    </row>
    <row r="22" spans="1:14" ht="12" customHeight="1">
      <c r="A22" s="10" t="str">
        <f>'Pregnant Women Participating'!A22</f>
        <v>Puerto Rico</v>
      </c>
      <c r="B22" s="18">
        <v>37106</v>
      </c>
      <c r="C22" s="16">
        <v>36332</v>
      </c>
      <c r="D22" s="16">
        <v>36370</v>
      </c>
      <c r="E22" s="16">
        <v>36060</v>
      </c>
      <c r="F22" s="16">
        <v>37377</v>
      </c>
      <c r="G22" s="16">
        <v>38474</v>
      </c>
      <c r="H22" s="16">
        <v>38018</v>
      </c>
      <c r="I22" s="16">
        <v>38286</v>
      </c>
      <c r="J22" s="16">
        <v>38694</v>
      </c>
      <c r="K22" s="16">
        <v>38169</v>
      </c>
      <c r="L22" s="16">
        <v>38728</v>
      </c>
      <c r="M22" s="51">
        <v>39237</v>
      </c>
      <c r="N22" s="18">
        <f t="shared" si="0"/>
        <v>37737.583333333336</v>
      </c>
    </row>
    <row r="23" spans="1:14" ht="12" customHeight="1">
      <c r="A23" s="10" t="str">
        <f>'Pregnant Women Participating'!A23</f>
        <v>Virginia</v>
      </c>
      <c r="B23" s="18">
        <v>39257</v>
      </c>
      <c r="C23" s="16">
        <v>38785</v>
      </c>
      <c r="D23" s="16">
        <v>37820</v>
      </c>
      <c r="E23" s="16">
        <v>37929</v>
      </c>
      <c r="F23" s="16">
        <v>37382</v>
      </c>
      <c r="G23" s="16">
        <v>38391</v>
      </c>
      <c r="H23" s="16">
        <v>38114</v>
      </c>
      <c r="I23" s="16">
        <v>38515</v>
      </c>
      <c r="J23" s="16">
        <v>39678</v>
      </c>
      <c r="K23" s="16">
        <v>39852</v>
      </c>
      <c r="L23" s="16">
        <v>40294</v>
      </c>
      <c r="M23" s="51">
        <v>40777</v>
      </c>
      <c r="N23" s="18">
        <f t="shared" si="0"/>
        <v>38899.5</v>
      </c>
    </row>
    <row r="24" spans="1:14" ht="12" customHeight="1">
      <c r="A24" s="10" t="str">
        <f>'Pregnant Women Participating'!A24</f>
        <v>Virgin Islands</v>
      </c>
      <c r="B24" s="18">
        <v>1142</v>
      </c>
      <c r="C24" s="16">
        <v>1109</v>
      </c>
      <c r="D24" s="16">
        <v>1109</v>
      </c>
      <c r="E24" s="16">
        <v>1086</v>
      </c>
      <c r="F24" s="16">
        <v>1098</v>
      </c>
      <c r="G24" s="16">
        <v>1133</v>
      </c>
      <c r="H24" s="16">
        <v>1129</v>
      </c>
      <c r="I24" s="16">
        <v>1137</v>
      </c>
      <c r="J24" s="16">
        <v>1157</v>
      </c>
      <c r="K24" s="16">
        <v>1166</v>
      </c>
      <c r="L24" s="16">
        <v>1185</v>
      </c>
      <c r="M24" s="51">
        <v>1219</v>
      </c>
      <c r="N24" s="18">
        <f t="shared" si="0"/>
        <v>1139.1666666666667</v>
      </c>
    </row>
    <row r="25" spans="1:14" ht="12" customHeight="1">
      <c r="A25" s="10" t="str">
        <f>'Pregnant Women Participating'!A25</f>
        <v>West Virginia</v>
      </c>
      <c r="B25" s="18">
        <v>11668</v>
      </c>
      <c r="C25" s="16">
        <v>11509</v>
      </c>
      <c r="D25" s="16">
        <v>11164</v>
      </c>
      <c r="E25" s="16">
        <v>11292</v>
      </c>
      <c r="F25" s="16">
        <v>11264</v>
      </c>
      <c r="G25" s="16">
        <v>11784</v>
      </c>
      <c r="H25" s="16">
        <v>11537</v>
      </c>
      <c r="I25" s="16">
        <v>11609</v>
      </c>
      <c r="J25" s="16">
        <v>11548</v>
      </c>
      <c r="K25" s="16">
        <v>11572</v>
      </c>
      <c r="L25" s="16">
        <v>11814</v>
      </c>
      <c r="M25" s="51">
        <v>11728</v>
      </c>
      <c r="N25" s="18">
        <f t="shared" si="0"/>
        <v>11540.75</v>
      </c>
    </row>
    <row r="26" spans="1:14" s="23" customFormat="1" ht="24.75" customHeight="1">
      <c r="A26" s="19" t="str">
        <f>'Pregnant Women Participating'!A26</f>
        <v>Mid-Atlantic Region</v>
      </c>
      <c r="B26" s="21">
        <v>231002</v>
      </c>
      <c r="C26" s="20">
        <v>228503</v>
      </c>
      <c r="D26" s="20">
        <v>225250</v>
      </c>
      <c r="E26" s="20">
        <v>224528</v>
      </c>
      <c r="F26" s="20">
        <v>224516</v>
      </c>
      <c r="G26" s="20">
        <v>231349</v>
      </c>
      <c r="H26" s="20">
        <v>229656</v>
      </c>
      <c r="I26" s="20">
        <v>231421</v>
      </c>
      <c r="J26" s="20">
        <v>233746</v>
      </c>
      <c r="K26" s="20">
        <v>233053</v>
      </c>
      <c r="L26" s="20">
        <v>236075</v>
      </c>
      <c r="M26" s="50">
        <v>235796</v>
      </c>
      <c r="N26" s="21">
        <f t="shared" si="0"/>
        <v>230407.91666666666</v>
      </c>
    </row>
    <row r="27" spans="1:14" ht="12" customHeight="1">
      <c r="A27" s="10" t="str">
        <f>'Pregnant Women Participating'!A27</f>
        <v>Alabama</v>
      </c>
      <c r="B27" s="18">
        <v>32773</v>
      </c>
      <c r="C27" s="16">
        <v>32352</v>
      </c>
      <c r="D27" s="16">
        <v>32063</v>
      </c>
      <c r="E27" s="16">
        <v>32362</v>
      </c>
      <c r="F27" s="16">
        <v>31431</v>
      </c>
      <c r="G27" s="16">
        <v>32196</v>
      </c>
      <c r="H27" s="16">
        <v>31532</v>
      </c>
      <c r="I27" s="16">
        <v>32326</v>
      </c>
      <c r="J27" s="16">
        <v>32895</v>
      </c>
      <c r="K27" s="16">
        <v>32658</v>
      </c>
      <c r="L27" s="16">
        <v>33168</v>
      </c>
      <c r="M27" s="51">
        <v>33145</v>
      </c>
      <c r="N27" s="18">
        <f t="shared" si="0"/>
        <v>32408.416666666668</v>
      </c>
    </row>
    <row r="28" spans="1:14" ht="12" customHeight="1">
      <c r="A28" s="10" t="str">
        <f>'Pregnant Women Participating'!A28</f>
        <v>Florida</v>
      </c>
      <c r="B28" s="18">
        <v>121987</v>
      </c>
      <c r="C28" s="16">
        <v>119831</v>
      </c>
      <c r="D28" s="16">
        <v>118053</v>
      </c>
      <c r="E28" s="16">
        <v>119557</v>
      </c>
      <c r="F28" s="16">
        <v>119061</v>
      </c>
      <c r="G28" s="16">
        <v>119663</v>
      </c>
      <c r="H28" s="16">
        <v>120211</v>
      </c>
      <c r="I28" s="16">
        <v>120804</v>
      </c>
      <c r="J28" s="16">
        <v>122028</v>
      </c>
      <c r="K28" s="16">
        <v>121160</v>
      </c>
      <c r="L28" s="16">
        <v>123416</v>
      </c>
      <c r="M28" s="51">
        <v>123761</v>
      </c>
      <c r="N28" s="18">
        <f t="shared" si="0"/>
        <v>120794.33333333333</v>
      </c>
    </row>
    <row r="29" spans="1:14" ht="12" customHeight="1">
      <c r="A29" s="10" t="str">
        <f>'Pregnant Women Participating'!A29</f>
        <v>Georgia</v>
      </c>
      <c r="B29" s="18">
        <v>73226</v>
      </c>
      <c r="C29" s="16">
        <v>72191</v>
      </c>
      <c r="D29" s="16">
        <v>71171</v>
      </c>
      <c r="E29" s="16">
        <v>69986</v>
      </c>
      <c r="F29" s="16">
        <v>70719</v>
      </c>
      <c r="G29" s="16">
        <v>73224</v>
      </c>
      <c r="H29" s="16">
        <v>73376</v>
      </c>
      <c r="I29" s="16">
        <v>74119</v>
      </c>
      <c r="J29" s="16">
        <v>74602</v>
      </c>
      <c r="K29" s="16">
        <v>44900</v>
      </c>
      <c r="L29" s="16">
        <v>19788</v>
      </c>
      <c r="M29" s="51">
        <v>1363</v>
      </c>
      <c r="N29" s="18">
        <f t="shared" si="0"/>
        <v>59888.75</v>
      </c>
    </row>
    <row r="30" spans="1:14" ht="12" customHeight="1">
      <c r="A30" s="10" t="str">
        <f>'Pregnant Women Participating'!A30</f>
        <v>Georgia</v>
      </c>
      <c r="B30" s="18"/>
      <c r="C30" s="16"/>
      <c r="D30" s="16"/>
      <c r="E30" s="16"/>
      <c r="F30" s="16"/>
      <c r="G30" s="16"/>
      <c r="H30" s="16"/>
      <c r="I30" s="16"/>
      <c r="J30" s="16"/>
      <c r="K30" s="16">
        <v>29010</v>
      </c>
      <c r="L30" s="16">
        <v>55713</v>
      </c>
      <c r="M30" s="51">
        <v>73410</v>
      </c>
      <c r="N30" s="18">
        <f t="shared" si="0"/>
        <v>52711</v>
      </c>
    </row>
    <row r="31" spans="1:14" ht="12" customHeight="1">
      <c r="A31" s="10" t="str">
        <f>'Pregnant Women Participating'!A31</f>
        <v>Kentucky</v>
      </c>
      <c r="B31" s="18">
        <v>29569</v>
      </c>
      <c r="C31" s="16">
        <v>29029</v>
      </c>
      <c r="D31" s="16">
        <v>31112</v>
      </c>
      <c r="E31" s="16">
        <v>31076</v>
      </c>
      <c r="F31" s="16">
        <v>31291</v>
      </c>
      <c r="G31" s="16">
        <v>32591</v>
      </c>
      <c r="H31" s="16">
        <v>32761</v>
      </c>
      <c r="I31" s="16">
        <v>33037</v>
      </c>
      <c r="J31" s="16">
        <v>33945</v>
      </c>
      <c r="K31" s="16">
        <v>27402</v>
      </c>
      <c r="L31" s="16">
        <v>29041</v>
      </c>
      <c r="M31" s="51">
        <v>29115</v>
      </c>
      <c r="N31" s="18">
        <f t="shared" si="0"/>
        <v>30830.75</v>
      </c>
    </row>
    <row r="32" spans="1:14" ht="12" customHeight="1">
      <c r="A32" s="10" t="str">
        <f>'Pregnant Women Participating'!A32</f>
        <v>Mississippi</v>
      </c>
      <c r="B32" s="18">
        <v>19868</v>
      </c>
      <c r="C32" s="16">
        <v>19749</v>
      </c>
      <c r="D32" s="16">
        <v>19143</v>
      </c>
      <c r="E32" s="16">
        <v>19457</v>
      </c>
      <c r="F32" s="16">
        <v>18715</v>
      </c>
      <c r="G32" s="16">
        <v>19390</v>
      </c>
      <c r="H32" s="16">
        <v>18976</v>
      </c>
      <c r="I32" s="16">
        <v>19382</v>
      </c>
      <c r="J32" s="16">
        <v>19930</v>
      </c>
      <c r="K32" s="16">
        <v>19570</v>
      </c>
      <c r="L32" s="16">
        <v>19889</v>
      </c>
      <c r="M32" s="51">
        <v>19561</v>
      </c>
      <c r="N32" s="18">
        <f t="shared" si="0"/>
        <v>19469.166666666668</v>
      </c>
    </row>
    <row r="33" spans="1:14" ht="12" customHeight="1">
      <c r="A33" s="10" t="str">
        <f>'Pregnant Women Participating'!A33</f>
        <v>North Carolina</v>
      </c>
      <c r="B33" s="18">
        <v>62462</v>
      </c>
      <c r="C33" s="16">
        <v>62091</v>
      </c>
      <c r="D33" s="16">
        <v>60733</v>
      </c>
      <c r="E33" s="16">
        <v>61003</v>
      </c>
      <c r="F33" s="16">
        <v>60888</v>
      </c>
      <c r="G33" s="16">
        <v>60229</v>
      </c>
      <c r="H33" s="16">
        <v>59844</v>
      </c>
      <c r="I33" s="16">
        <v>60347</v>
      </c>
      <c r="J33" s="16">
        <v>60882</v>
      </c>
      <c r="K33" s="16">
        <v>60821</v>
      </c>
      <c r="L33" s="16">
        <v>61423</v>
      </c>
      <c r="M33" s="51">
        <v>61647</v>
      </c>
      <c r="N33" s="18">
        <f t="shared" si="0"/>
        <v>61030.833333333336</v>
      </c>
    </row>
    <row r="34" spans="1:14" ht="12" customHeight="1">
      <c r="A34" s="10" t="str">
        <f>'Pregnant Women Participating'!A34</f>
        <v>South Carolina</v>
      </c>
      <c r="B34" s="18">
        <v>34122</v>
      </c>
      <c r="C34" s="16">
        <v>33852</v>
      </c>
      <c r="D34" s="16">
        <v>33323</v>
      </c>
      <c r="E34" s="16">
        <v>33111</v>
      </c>
      <c r="F34" s="16">
        <v>32852</v>
      </c>
      <c r="G34" s="16">
        <v>33201</v>
      </c>
      <c r="H34" s="16">
        <v>33187</v>
      </c>
      <c r="I34" s="16">
        <v>33377</v>
      </c>
      <c r="J34" s="16">
        <v>33742</v>
      </c>
      <c r="K34" s="16">
        <v>33508</v>
      </c>
      <c r="L34" s="16">
        <v>34078</v>
      </c>
      <c r="M34" s="51">
        <v>34252</v>
      </c>
      <c r="N34" s="18">
        <f t="shared" si="0"/>
        <v>33550.416666666664</v>
      </c>
    </row>
    <row r="35" spans="1:14" ht="12" customHeight="1">
      <c r="A35" s="10" t="str">
        <f>'Pregnant Women Participating'!A35</f>
        <v>Tennessee</v>
      </c>
      <c r="B35" s="18">
        <v>41907</v>
      </c>
      <c r="C35" s="16">
        <v>41231</v>
      </c>
      <c r="D35" s="16">
        <v>40362</v>
      </c>
      <c r="E35" s="16">
        <v>40010</v>
      </c>
      <c r="F35" s="16">
        <v>39771</v>
      </c>
      <c r="G35" s="16">
        <v>40899</v>
      </c>
      <c r="H35" s="16">
        <v>40789</v>
      </c>
      <c r="I35" s="16">
        <v>41171</v>
      </c>
      <c r="J35" s="16">
        <v>41680</v>
      </c>
      <c r="K35" s="16">
        <v>41391</v>
      </c>
      <c r="L35" s="16">
        <v>42200</v>
      </c>
      <c r="M35" s="51">
        <v>42404</v>
      </c>
      <c r="N35" s="18">
        <f t="shared" si="0"/>
        <v>41151.25</v>
      </c>
    </row>
    <row r="36" spans="1:14" ht="12" customHeight="1">
      <c r="A36" s="10" t="str">
        <f>'Pregnant Women Participating'!A36</f>
        <v>Choctaw Indians, MS</v>
      </c>
      <c r="B36" s="18">
        <v>155</v>
      </c>
      <c r="C36" s="16">
        <v>143</v>
      </c>
      <c r="D36" s="16">
        <v>135</v>
      </c>
      <c r="E36" s="16">
        <v>152</v>
      </c>
      <c r="F36" s="16">
        <v>138</v>
      </c>
      <c r="G36" s="16">
        <v>148</v>
      </c>
      <c r="H36" s="16">
        <v>136</v>
      </c>
      <c r="I36" s="16">
        <v>141</v>
      </c>
      <c r="J36" s="16">
        <v>144</v>
      </c>
      <c r="K36" s="16">
        <v>127</v>
      </c>
      <c r="L36" s="16">
        <v>145</v>
      </c>
      <c r="M36" s="51">
        <v>136</v>
      </c>
      <c r="N36" s="18">
        <f t="shared" si="0"/>
        <v>141.66666666666666</v>
      </c>
    </row>
    <row r="37" spans="1:14" ht="12" customHeight="1">
      <c r="A37" s="10" t="str">
        <f>'Pregnant Women Participating'!A37</f>
        <v>Eastern Cherokee, NC</v>
      </c>
      <c r="B37" s="18">
        <v>136</v>
      </c>
      <c r="C37" s="16">
        <v>138</v>
      </c>
      <c r="D37" s="16">
        <v>116</v>
      </c>
      <c r="E37" s="16">
        <v>137</v>
      </c>
      <c r="F37" s="16">
        <v>138</v>
      </c>
      <c r="G37" s="16">
        <v>139</v>
      </c>
      <c r="H37" s="16">
        <v>146</v>
      </c>
      <c r="I37" s="16">
        <v>154</v>
      </c>
      <c r="J37" s="16">
        <v>133</v>
      </c>
      <c r="K37" s="16">
        <v>139</v>
      </c>
      <c r="L37" s="16">
        <v>139</v>
      </c>
      <c r="M37" s="51">
        <v>138</v>
      </c>
      <c r="N37" s="18">
        <f t="shared" si="0"/>
        <v>137.75</v>
      </c>
    </row>
    <row r="38" spans="1:14" s="23" customFormat="1" ht="24.75" customHeight="1">
      <c r="A38" s="19" t="str">
        <f>'Pregnant Women Participating'!A38</f>
        <v>Southeast Region</v>
      </c>
      <c r="B38" s="21">
        <v>416205</v>
      </c>
      <c r="C38" s="20">
        <v>410607</v>
      </c>
      <c r="D38" s="20">
        <v>406211</v>
      </c>
      <c r="E38" s="20">
        <v>406851</v>
      </c>
      <c r="F38" s="20">
        <v>405004</v>
      </c>
      <c r="G38" s="20">
        <v>411680</v>
      </c>
      <c r="H38" s="20">
        <v>410958</v>
      </c>
      <c r="I38" s="20">
        <v>414858</v>
      </c>
      <c r="J38" s="20">
        <v>419981</v>
      </c>
      <c r="K38" s="20">
        <v>410686</v>
      </c>
      <c r="L38" s="20">
        <v>419000</v>
      </c>
      <c r="M38" s="50">
        <v>418932</v>
      </c>
      <c r="N38" s="21">
        <f aca="true" t="shared" si="1" ref="N38:N69">IF(SUM(B38:M38)&gt;0,AVERAGE(B38:M38)," ")</f>
        <v>412581.0833333333</v>
      </c>
    </row>
    <row r="39" spans="1:14" ht="12" customHeight="1">
      <c r="A39" s="10" t="str">
        <f>'Pregnant Women Participating'!A39</f>
        <v>Illinois</v>
      </c>
      <c r="B39" s="18">
        <v>70630</v>
      </c>
      <c r="C39" s="16">
        <v>69669</v>
      </c>
      <c r="D39" s="16">
        <v>67139</v>
      </c>
      <c r="E39" s="16">
        <v>68567</v>
      </c>
      <c r="F39" s="16">
        <v>66760</v>
      </c>
      <c r="G39" s="16">
        <v>69024</v>
      </c>
      <c r="H39" s="16">
        <v>68708</v>
      </c>
      <c r="I39" s="16">
        <v>68786</v>
      </c>
      <c r="J39" s="16">
        <v>69218</v>
      </c>
      <c r="K39" s="16">
        <v>68626</v>
      </c>
      <c r="L39" s="16">
        <v>69639</v>
      </c>
      <c r="M39" s="51">
        <v>69210</v>
      </c>
      <c r="N39" s="18">
        <f t="shared" si="1"/>
        <v>68831.33333333333</v>
      </c>
    </row>
    <row r="40" spans="1:14" ht="12" customHeight="1">
      <c r="A40" s="10" t="str">
        <f>'Pregnant Women Participating'!A40</f>
        <v>Indiana</v>
      </c>
      <c r="B40" s="18">
        <v>40211</v>
      </c>
      <c r="C40" s="16">
        <v>39655</v>
      </c>
      <c r="D40" s="16">
        <v>39168</v>
      </c>
      <c r="E40" s="16">
        <v>39467</v>
      </c>
      <c r="F40" s="16">
        <v>38221</v>
      </c>
      <c r="G40" s="16">
        <v>39671</v>
      </c>
      <c r="H40" s="16">
        <v>39383</v>
      </c>
      <c r="I40" s="16">
        <v>39751</v>
      </c>
      <c r="J40" s="16">
        <v>40106</v>
      </c>
      <c r="K40" s="16">
        <v>39695</v>
      </c>
      <c r="L40" s="16">
        <v>40731</v>
      </c>
      <c r="M40" s="51">
        <v>40125</v>
      </c>
      <c r="N40" s="18">
        <f t="shared" si="1"/>
        <v>39682</v>
      </c>
    </row>
    <row r="41" spans="1:14" ht="12" customHeight="1">
      <c r="A41" s="10" t="str">
        <f>'Pregnant Women Participating'!A41</f>
        <v>Michigan</v>
      </c>
      <c r="B41" s="18">
        <v>57727</v>
      </c>
      <c r="C41" s="16">
        <v>56839</v>
      </c>
      <c r="D41" s="16">
        <v>55459</v>
      </c>
      <c r="E41" s="16">
        <v>55610</v>
      </c>
      <c r="F41" s="16">
        <v>54958</v>
      </c>
      <c r="G41" s="16">
        <v>56285</v>
      </c>
      <c r="H41" s="16">
        <v>56428</v>
      </c>
      <c r="I41" s="16">
        <v>57217</v>
      </c>
      <c r="J41" s="16">
        <v>57935</v>
      </c>
      <c r="K41" s="16">
        <v>57994</v>
      </c>
      <c r="L41" s="16">
        <v>58681</v>
      </c>
      <c r="M41" s="51">
        <v>58955</v>
      </c>
      <c r="N41" s="18">
        <f t="shared" si="1"/>
        <v>57007.333333333336</v>
      </c>
    </row>
    <row r="42" spans="1:14" ht="12" customHeight="1">
      <c r="A42" s="10" t="str">
        <f>'Pregnant Women Participating'!A42</f>
        <v>Minnesota</v>
      </c>
      <c r="B42" s="18">
        <v>30320</v>
      </c>
      <c r="C42" s="16">
        <v>29897</v>
      </c>
      <c r="D42" s="16">
        <v>29809</v>
      </c>
      <c r="E42" s="16">
        <v>29600</v>
      </c>
      <c r="F42" s="16">
        <v>29168</v>
      </c>
      <c r="G42" s="16">
        <v>28928</v>
      </c>
      <c r="H42" s="16">
        <v>28803</v>
      </c>
      <c r="I42" s="16">
        <v>28924</v>
      </c>
      <c r="J42" s="16">
        <v>29431</v>
      </c>
      <c r="K42" s="16">
        <v>28820</v>
      </c>
      <c r="L42" s="16">
        <v>29747</v>
      </c>
      <c r="M42" s="51">
        <v>29654</v>
      </c>
      <c r="N42" s="18">
        <f t="shared" si="1"/>
        <v>29425.083333333332</v>
      </c>
    </row>
    <row r="43" spans="1:14" ht="12" customHeight="1">
      <c r="A43" s="10" t="str">
        <f>'Pregnant Women Participating'!A43</f>
        <v>Ohio</v>
      </c>
      <c r="B43" s="18">
        <v>64625</v>
      </c>
      <c r="C43" s="16">
        <v>64180</v>
      </c>
      <c r="D43" s="16">
        <v>63271</v>
      </c>
      <c r="E43" s="16">
        <v>63329</v>
      </c>
      <c r="F43" s="16">
        <v>62032</v>
      </c>
      <c r="G43" s="16">
        <v>62758</v>
      </c>
      <c r="H43" s="16">
        <v>63017</v>
      </c>
      <c r="I43" s="16">
        <v>63309</v>
      </c>
      <c r="J43" s="16">
        <v>63877</v>
      </c>
      <c r="K43" s="16">
        <v>63223</v>
      </c>
      <c r="L43" s="16">
        <v>64518</v>
      </c>
      <c r="M43" s="51">
        <v>64397</v>
      </c>
      <c r="N43" s="18">
        <f t="shared" si="1"/>
        <v>63544.666666666664</v>
      </c>
    </row>
    <row r="44" spans="1:14" ht="12" customHeight="1">
      <c r="A44" s="10" t="str">
        <f>'Pregnant Women Participating'!A44</f>
        <v>Wisconsin</v>
      </c>
      <c r="B44" s="18">
        <v>27765</v>
      </c>
      <c r="C44" s="16">
        <v>27654</v>
      </c>
      <c r="D44" s="16">
        <v>27240</v>
      </c>
      <c r="E44" s="16">
        <v>27518</v>
      </c>
      <c r="F44" s="16">
        <v>26778</v>
      </c>
      <c r="G44" s="16">
        <v>27075</v>
      </c>
      <c r="H44" s="16">
        <v>26898</v>
      </c>
      <c r="I44" s="16">
        <v>27071</v>
      </c>
      <c r="J44" s="16">
        <v>27324</v>
      </c>
      <c r="K44" s="16">
        <v>26777</v>
      </c>
      <c r="L44" s="16">
        <v>27463</v>
      </c>
      <c r="M44" s="51">
        <v>27414</v>
      </c>
      <c r="N44" s="18">
        <f t="shared" si="1"/>
        <v>27248.083333333332</v>
      </c>
    </row>
    <row r="45" spans="1:14" s="23" customFormat="1" ht="24.75" customHeight="1">
      <c r="A45" s="19" t="str">
        <f>'Pregnant Women Participating'!A45</f>
        <v>Midwest Region</v>
      </c>
      <c r="B45" s="21">
        <v>291278</v>
      </c>
      <c r="C45" s="20">
        <v>287894</v>
      </c>
      <c r="D45" s="20">
        <v>282086</v>
      </c>
      <c r="E45" s="20">
        <v>284091</v>
      </c>
      <c r="F45" s="20">
        <v>277917</v>
      </c>
      <c r="G45" s="20">
        <v>283741</v>
      </c>
      <c r="H45" s="20">
        <v>283237</v>
      </c>
      <c r="I45" s="20">
        <v>285058</v>
      </c>
      <c r="J45" s="20">
        <v>287891</v>
      </c>
      <c r="K45" s="20">
        <v>285135</v>
      </c>
      <c r="L45" s="20">
        <v>290779</v>
      </c>
      <c r="M45" s="50">
        <v>289755</v>
      </c>
      <c r="N45" s="21">
        <f t="shared" si="1"/>
        <v>285738.5</v>
      </c>
    </row>
    <row r="46" spans="1:14" ht="12" customHeight="1">
      <c r="A46" s="10" t="str">
        <f>'Pregnant Women Participating'!A46</f>
        <v>Arkansas</v>
      </c>
      <c r="B46" s="18">
        <v>23728</v>
      </c>
      <c r="C46" s="16">
        <v>23208</v>
      </c>
      <c r="D46" s="16">
        <v>23105</v>
      </c>
      <c r="E46" s="16">
        <v>23492</v>
      </c>
      <c r="F46" s="16">
        <v>21767</v>
      </c>
      <c r="G46" s="16">
        <v>23465</v>
      </c>
      <c r="H46" s="16">
        <v>23701</v>
      </c>
      <c r="I46" s="16">
        <v>23861</v>
      </c>
      <c r="J46" s="16">
        <v>24109</v>
      </c>
      <c r="K46" s="16">
        <v>23933</v>
      </c>
      <c r="L46" s="16">
        <v>23918</v>
      </c>
      <c r="M46" s="51">
        <v>23774</v>
      </c>
      <c r="N46" s="18">
        <f t="shared" si="1"/>
        <v>23505.083333333332</v>
      </c>
    </row>
    <row r="47" spans="1:14" ht="12" customHeight="1">
      <c r="A47" s="10" t="str">
        <f>'Pregnant Women Participating'!A47</f>
        <v>Louisiana</v>
      </c>
      <c r="B47" s="18">
        <v>37139</v>
      </c>
      <c r="C47" s="16">
        <v>36607</v>
      </c>
      <c r="D47" s="16">
        <v>36130</v>
      </c>
      <c r="E47" s="16">
        <v>35974</v>
      </c>
      <c r="F47" s="16">
        <v>35440</v>
      </c>
      <c r="G47" s="16">
        <v>35590</v>
      </c>
      <c r="H47" s="16">
        <v>35373</v>
      </c>
      <c r="I47" s="16">
        <v>35631</v>
      </c>
      <c r="J47" s="16">
        <v>35838</v>
      </c>
      <c r="K47" s="16">
        <v>35200</v>
      </c>
      <c r="L47" s="16">
        <v>35757</v>
      </c>
      <c r="M47" s="51">
        <v>35835</v>
      </c>
      <c r="N47" s="18">
        <f t="shared" si="1"/>
        <v>35876.166666666664</v>
      </c>
    </row>
    <row r="48" spans="1:14" ht="12" customHeight="1">
      <c r="A48" s="10" t="str">
        <f>'Pregnant Women Participating'!A48</f>
        <v>New Mexico</v>
      </c>
      <c r="B48" s="18">
        <v>14146</v>
      </c>
      <c r="C48" s="16">
        <v>14053</v>
      </c>
      <c r="D48" s="16">
        <v>14036</v>
      </c>
      <c r="E48" s="16">
        <v>14215</v>
      </c>
      <c r="F48" s="16">
        <v>13920</v>
      </c>
      <c r="G48" s="16">
        <v>14226</v>
      </c>
      <c r="H48" s="16">
        <v>14080</v>
      </c>
      <c r="I48" s="16">
        <v>14389</v>
      </c>
      <c r="J48" s="16">
        <v>14585</v>
      </c>
      <c r="K48" s="16">
        <v>14508</v>
      </c>
      <c r="L48" s="16">
        <v>14907</v>
      </c>
      <c r="M48" s="51">
        <v>14817</v>
      </c>
      <c r="N48" s="18">
        <f t="shared" si="1"/>
        <v>14323.5</v>
      </c>
    </row>
    <row r="49" spans="1:14" ht="12" customHeight="1">
      <c r="A49" s="10" t="str">
        <f>'Pregnant Women Participating'!A49</f>
        <v>Oklahoma</v>
      </c>
      <c r="B49" s="18">
        <v>25396</v>
      </c>
      <c r="C49" s="16">
        <v>25116</v>
      </c>
      <c r="D49" s="16">
        <v>24711</v>
      </c>
      <c r="E49" s="16">
        <v>24719</v>
      </c>
      <c r="F49" s="16">
        <v>23377</v>
      </c>
      <c r="G49" s="16">
        <v>24125</v>
      </c>
      <c r="H49" s="16">
        <v>23104</v>
      </c>
      <c r="I49" s="16">
        <v>23251</v>
      </c>
      <c r="J49" s="16">
        <v>23641</v>
      </c>
      <c r="K49" s="16">
        <v>23671</v>
      </c>
      <c r="L49" s="16">
        <v>24233</v>
      </c>
      <c r="M49" s="51">
        <v>24101</v>
      </c>
      <c r="N49" s="18">
        <f t="shared" si="1"/>
        <v>24120.416666666668</v>
      </c>
    </row>
    <row r="50" spans="1:14" ht="12" customHeight="1">
      <c r="A50" s="10" t="str">
        <f>'Pregnant Women Participating'!A50</f>
        <v>Texas</v>
      </c>
      <c r="B50" s="18">
        <v>253305</v>
      </c>
      <c r="C50" s="16">
        <v>250373</v>
      </c>
      <c r="D50" s="16">
        <v>247235</v>
      </c>
      <c r="E50" s="16">
        <v>248134</v>
      </c>
      <c r="F50" s="16">
        <v>243508</v>
      </c>
      <c r="G50" s="16">
        <v>248651</v>
      </c>
      <c r="H50" s="16">
        <v>249248</v>
      </c>
      <c r="I50" s="16">
        <v>250909</v>
      </c>
      <c r="J50" s="16">
        <v>253215</v>
      </c>
      <c r="K50" s="16">
        <v>251005</v>
      </c>
      <c r="L50" s="16">
        <v>253828</v>
      </c>
      <c r="M50" s="51">
        <v>252616</v>
      </c>
      <c r="N50" s="18">
        <f t="shared" si="1"/>
        <v>250168.91666666666</v>
      </c>
    </row>
    <row r="51" spans="1:14" ht="12" customHeight="1">
      <c r="A51" s="10" t="str">
        <f>'Pregnant Women Participating'!A51</f>
        <v>Acoma, Canoncito &amp; Laguna, NM</v>
      </c>
      <c r="B51" s="18">
        <v>139</v>
      </c>
      <c r="C51" s="16">
        <v>130</v>
      </c>
      <c r="D51" s="16">
        <v>120</v>
      </c>
      <c r="E51" s="16">
        <v>125</v>
      </c>
      <c r="F51" s="16">
        <v>121</v>
      </c>
      <c r="G51" s="16">
        <v>125</v>
      </c>
      <c r="H51" s="16">
        <v>130</v>
      </c>
      <c r="I51" s="16">
        <v>128</v>
      </c>
      <c r="J51" s="16">
        <v>113</v>
      </c>
      <c r="K51" s="16">
        <v>121</v>
      </c>
      <c r="L51" s="16">
        <v>115</v>
      </c>
      <c r="M51" s="51">
        <v>115</v>
      </c>
      <c r="N51" s="18">
        <f t="shared" si="1"/>
        <v>123.5</v>
      </c>
    </row>
    <row r="52" spans="1:14" ht="12" customHeight="1">
      <c r="A52" s="10" t="str">
        <f>'Pregnant Women Participating'!A52</f>
        <v>Eight Northern Pueblos, NM</v>
      </c>
      <c r="B52" s="18">
        <v>40</v>
      </c>
      <c r="C52" s="16">
        <v>42</v>
      </c>
      <c r="D52" s="16">
        <v>42</v>
      </c>
      <c r="E52" s="16">
        <v>48</v>
      </c>
      <c r="F52" s="16">
        <v>49</v>
      </c>
      <c r="G52" s="16">
        <v>46</v>
      </c>
      <c r="H52" s="16">
        <v>48</v>
      </c>
      <c r="I52" s="16">
        <v>50</v>
      </c>
      <c r="J52" s="16">
        <v>53</v>
      </c>
      <c r="K52" s="16">
        <v>45</v>
      </c>
      <c r="L52" s="16">
        <v>51</v>
      </c>
      <c r="M52" s="51">
        <v>45</v>
      </c>
      <c r="N52" s="18">
        <f t="shared" si="1"/>
        <v>46.583333333333336</v>
      </c>
    </row>
    <row r="53" spans="1:14" ht="12" customHeight="1">
      <c r="A53" s="10" t="str">
        <f>'Pregnant Women Participating'!A53</f>
        <v>Five Sandoval Pueblos, NM</v>
      </c>
      <c r="B53" s="18">
        <v>74</v>
      </c>
      <c r="C53" s="16">
        <v>70</v>
      </c>
      <c r="D53" s="16">
        <v>65</v>
      </c>
      <c r="E53" s="16">
        <v>70</v>
      </c>
      <c r="F53" s="16">
        <v>71</v>
      </c>
      <c r="G53" s="16">
        <v>70</v>
      </c>
      <c r="H53" s="16">
        <v>67</v>
      </c>
      <c r="I53" s="16">
        <v>62</v>
      </c>
      <c r="J53" s="16">
        <v>57</v>
      </c>
      <c r="K53" s="16">
        <v>70</v>
      </c>
      <c r="L53" s="16">
        <v>65</v>
      </c>
      <c r="M53" s="51">
        <v>67</v>
      </c>
      <c r="N53" s="18">
        <f t="shared" si="1"/>
        <v>67.33333333333333</v>
      </c>
    </row>
    <row r="54" spans="1:14" ht="12" customHeight="1">
      <c r="A54" s="10" t="str">
        <f>'Pregnant Women Participating'!A54</f>
        <v>Isleta Pueblo, NM</v>
      </c>
      <c r="B54" s="18">
        <v>210</v>
      </c>
      <c r="C54" s="16">
        <v>201</v>
      </c>
      <c r="D54" s="16">
        <v>182</v>
      </c>
      <c r="E54" s="16">
        <v>193</v>
      </c>
      <c r="F54" s="16">
        <v>178</v>
      </c>
      <c r="G54" s="16">
        <v>202</v>
      </c>
      <c r="H54" s="16">
        <v>199</v>
      </c>
      <c r="I54" s="16">
        <v>196</v>
      </c>
      <c r="J54" s="16">
        <v>207</v>
      </c>
      <c r="K54" s="16">
        <v>202</v>
      </c>
      <c r="L54" s="16">
        <v>191</v>
      </c>
      <c r="M54" s="51">
        <v>194</v>
      </c>
      <c r="N54" s="18">
        <f t="shared" si="1"/>
        <v>196.25</v>
      </c>
    </row>
    <row r="55" spans="1:14" ht="12" customHeight="1">
      <c r="A55" s="10" t="str">
        <f>'Pregnant Women Participating'!A55</f>
        <v>San Felipe Pueblo, NM</v>
      </c>
      <c r="B55" s="18">
        <v>43</v>
      </c>
      <c r="C55" s="16">
        <v>44</v>
      </c>
      <c r="D55" s="16">
        <v>42</v>
      </c>
      <c r="E55" s="16">
        <v>34</v>
      </c>
      <c r="F55" s="16">
        <v>53</v>
      </c>
      <c r="G55" s="16">
        <v>52</v>
      </c>
      <c r="H55" s="16">
        <v>52</v>
      </c>
      <c r="I55" s="16">
        <v>53</v>
      </c>
      <c r="J55" s="16">
        <v>65</v>
      </c>
      <c r="K55" s="16">
        <v>49</v>
      </c>
      <c r="L55" s="16">
        <v>53</v>
      </c>
      <c r="M55" s="51">
        <v>56</v>
      </c>
      <c r="N55" s="18">
        <f t="shared" si="1"/>
        <v>49.666666666666664</v>
      </c>
    </row>
    <row r="56" spans="1:14" ht="12" customHeight="1">
      <c r="A56" s="10" t="str">
        <f>'Pregnant Women Participating'!A56</f>
        <v>Santo Domingo Tribe, NM</v>
      </c>
      <c r="B56" s="18">
        <v>34</v>
      </c>
      <c r="C56" s="16">
        <v>36</v>
      </c>
      <c r="D56" s="16">
        <v>40</v>
      </c>
      <c r="E56" s="16">
        <v>39</v>
      </c>
      <c r="F56" s="16">
        <v>35</v>
      </c>
      <c r="G56" s="16">
        <v>42</v>
      </c>
      <c r="H56" s="16">
        <v>36</v>
      </c>
      <c r="I56" s="16">
        <v>36</v>
      </c>
      <c r="J56" s="16">
        <v>26</v>
      </c>
      <c r="K56" s="16">
        <v>27</v>
      </c>
      <c r="L56" s="16">
        <v>26</v>
      </c>
      <c r="M56" s="51">
        <v>27</v>
      </c>
      <c r="N56" s="18">
        <f t="shared" si="1"/>
        <v>33.666666666666664</v>
      </c>
    </row>
    <row r="57" spans="1:14" ht="12" customHeight="1">
      <c r="A57" s="10" t="str">
        <f>'Pregnant Women Participating'!A57</f>
        <v>Zuni Pueblo, NM</v>
      </c>
      <c r="B57" s="18">
        <v>169</v>
      </c>
      <c r="C57" s="16">
        <v>166</v>
      </c>
      <c r="D57" s="16">
        <v>172</v>
      </c>
      <c r="E57" s="16">
        <v>176</v>
      </c>
      <c r="F57" s="16">
        <v>161</v>
      </c>
      <c r="G57" s="16">
        <v>161</v>
      </c>
      <c r="H57" s="16">
        <v>174</v>
      </c>
      <c r="I57" s="16">
        <v>159</v>
      </c>
      <c r="J57" s="16">
        <v>170</v>
      </c>
      <c r="K57" s="16">
        <v>176</v>
      </c>
      <c r="L57" s="16">
        <v>161</v>
      </c>
      <c r="M57" s="51">
        <v>152</v>
      </c>
      <c r="N57" s="18">
        <f t="shared" si="1"/>
        <v>166.41666666666666</v>
      </c>
    </row>
    <row r="58" spans="1:14" ht="12" customHeight="1">
      <c r="A58" s="10" t="str">
        <f>'Pregnant Women Participating'!A58</f>
        <v>Cherokee Nation, OK</v>
      </c>
      <c r="B58" s="18">
        <v>1604</v>
      </c>
      <c r="C58" s="16">
        <v>1596</v>
      </c>
      <c r="D58" s="16">
        <v>1546</v>
      </c>
      <c r="E58" s="16">
        <v>1555</v>
      </c>
      <c r="F58" s="16">
        <v>1429</v>
      </c>
      <c r="G58" s="16">
        <v>1479</v>
      </c>
      <c r="H58" s="16">
        <v>1540</v>
      </c>
      <c r="I58" s="16">
        <v>1632</v>
      </c>
      <c r="J58" s="16">
        <v>1660</v>
      </c>
      <c r="K58" s="16">
        <v>1651</v>
      </c>
      <c r="L58" s="16">
        <v>1681</v>
      </c>
      <c r="M58" s="51">
        <v>1699</v>
      </c>
      <c r="N58" s="18">
        <f t="shared" si="1"/>
        <v>1589.3333333333333</v>
      </c>
    </row>
    <row r="59" spans="1:14" ht="12" customHeight="1">
      <c r="A59" s="10" t="str">
        <f>'Pregnant Women Participating'!A59</f>
        <v>Chickasaw Nation, OK</v>
      </c>
      <c r="B59" s="18">
        <v>793</v>
      </c>
      <c r="C59" s="16">
        <v>790</v>
      </c>
      <c r="D59" s="16">
        <v>800</v>
      </c>
      <c r="E59" s="16">
        <v>805</v>
      </c>
      <c r="F59" s="16">
        <v>747</v>
      </c>
      <c r="G59" s="16">
        <v>828</v>
      </c>
      <c r="H59" s="16">
        <v>828</v>
      </c>
      <c r="I59" s="16">
        <v>830</v>
      </c>
      <c r="J59" s="16">
        <v>885</v>
      </c>
      <c r="K59" s="16">
        <v>912</v>
      </c>
      <c r="L59" s="16">
        <v>962</v>
      </c>
      <c r="M59" s="51">
        <v>967</v>
      </c>
      <c r="N59" s="18">
        <f t="shared" si="1"/>
        <v>845.5833333333334</v>
      </c>
    </row>
    <row r="60" spans="1:14" ht="12" customHeight="1">
      <c r="A60" s="10" t="str">
        <f>'Pregnant Women Participating'!A60</f>
        <v>Choctaw Nation, OK</v>
      </c>
      <c r="B60" s="18">
        <v>942</v>
      </c>
      <c r="C60" s="16">
        <v>962</v>
      </c>
      <c r="D60" s="16">
        <v>948</v>
      </c>
      <c r="E60" s="16">
        <v>969</v>
      </c>
      <c r="F60" s="16">
        <v>903</v>
      </c>
      <c r="G60" s="16">
        <v>955</v>
      </c>
      <c r="H60" s="16">
        <v>957</v>
      </c>
      <c r="I60" s="16">
        <v>933</v>
      </c>
      <c r="J60" s="16">
        <v>932</v>
      </c>
      <c r="K60" s="16">
        <v>942</v>
      </c>
      <c r="L60" s="16">
        <v>953</v>
      </c>
      <c r="M60" s="51">
        <v>940</v>
      </c>
      <c r="N60" s="18">
        <f t="shared" si="1"/>
        <v>944.6666666666666</v>
      </c>
    </row>
    <row r="61" spans="1:14" ht="12" customHeight="1">
      <c r="A61" s="10" t="str">
        <f>'Pregnant Women Participating'!A61</f>
        <v>Citizen Potawatomi Nation, OK</v>
      </c>
      <c r="B61" s="18">
        <v>258</v>
      </c>
      <c r="C61" s="16">
        <v>251</v>
      </c>
      <c r="D61" s="16">
        <v>241</v>
      </c>
      <c r="E61" s="16">
        <v>254</v>
      </c>
      <c r="F61" s="16">
        <v>248</v>
      </c>
      <c r="G61" s="16">
        <v>266</v>
      </c>
      <c r="H61" s="16">
        <v>258</v>
      </c>
      <c r="I61" s="16">
        <v>253</v>
      </c>
      <c r="J61" s="16">
        <v>275</v>
      </c>
      <c r="K61" s="16">
        <v>261</v>
      </c>
      <c r="L61" s="16">
        <v>271</v>
      </c>
      <c r="M61" s="51">
        <v>294</v>
      </c>
      <c r="N61" s="18">
        <f t="shared" si="1"/>
        <v>260.8333333333333</v>
      </c>
    </row>
    <row r="62" spans="1:14" ht="12" customHeight="1">
      <c r="A62" s="10" t="str">
        <f>'Pregnant Women Participating'!A62</f>
        <v>Inter-Tribal Council, OK</v>
      </c>
      <c r="B62" s="18">
        <v>168</v>
      </c>
      <c r="C62" s="16">
        <v>172</v>
      </c>
      <c r="D62" s="16">
        <v>179</v>
      </c>
      <c r="E62" s="16">
        <v>168</v>
      </c>
      <c r="F62" s="16">
        <v>145</v>
      </c>
      <c r="G62" s="16">
        <v>166</v>
      </c>
      <c r="H62" s="16">
        <v>156</v>
      </c>
      <c r="I62" s="16">
        <v>163</v>
      </c>
      <c r="J62" s="16">
        <v>168</v>
      </c>
      <c r="K62" s="16">
        <v>177</v>
      </c>
      <c r="L62" s="16">
        <v>192</v>
      </c>
      <c r="M62" s="51">
        <v>192</v>
      </c>
      <c r="N62" s="18">
        <f t="shared" si="1"/>
        <v>170.5</v>
      </c>
    </row>
    <row r="63" spans="1:14" ht="12" customHeight="1">
      <c r="A63" s="10" t="str">
        <f>'Pregnant Women Participating'!A63</f>
        <v>Muscogee Creek Nation, OK</v>
      </c>
      <c r="B63" s="18">
        <v>582</v>
      </c>
      <c r="C63" s="16">
        <v>543</v>
      </c>
      <c r="D63" s="16">
        <v>530</v>
      </c>
      <c r="E63" s="16">
        <v>552</v>
      </c>
      <c r="F63" s="16">
        <v>507</v>
      </c>
      <c r="G63" s="16">
        <v>551</v>
      </c>
      <c r="H63" s="16">
        <v>544</v>
      </c>
      <c r="I63" s="16">
        <v>556</v>
      </c>
      <c r="J63" s="16">
        <v>558</v>
      </c>
      <c r="K63" s="16">
        <v>554</v>
      </c>
      <c r="L63" s="16">
        <v>551</v>
      </c>
      <c r="M63" s="51">
        <v>564</v>
      </c>
      <c r="N63" s="18">
        <f t="shared" si="1"/>
        <v>549.3333333333334</v>
      </c>
    </row>
    <row r="64" spans="1:14" ht="12" customHeight="1">
      <c r="A64" s="10" t="str">
        <f>'Pregnant Women Participating'!A64</f>
        <v>Osage Tribal Council, OK</v>
      </c>
      <c r="B64" s="18">
        <v>585</v>
      </c>
      <c r="C64" s="16">
        <v>586</v>
      </c>
      <c r="D64" s="16">
        <v>588</v>
      </c>
      <c r="E64" s="16">
        <v>585</v>
      </c>
      <c r="F64" s="16">
        <v>548</v>
      </c>
      <c r="G64" s="16">
        <v>589</v>
      </c>
      <c r="H64" s="16">
        <v>603</v>
      </c>
      <c r="I64" s="16">
        <v>646</v>
      </c>
      <c r="J64" s="16">
        <v>660</v>
      </c>
      <c r="K64" s="16">
        <v>659</v>
      </c>
      <c r="L64" s="16">
        <v>662</v>
      </c>
      <c r="M64" s="51">
        <v>645</v>
      </c>
      <c r="N64" s="18">
        <f t="shared" si="1"/>
        <v>613</v>
      </c>
    </row>
    <row r="65" spans="1:14" ht="12" customHeight="1">
      <c r="A65" s="10" t="str">
        <f>'Pregnant Women Participating'!A65</f>
        <v>Otoe-Missouria Tribe, OK</v>
      </c>
      <c r="B65" s="18">
        <v>102</v>
      </c>
      <c r="C65" s="16">
        <v>101</v>
      </c>
      <c r="D65" s="16">
        <v>105</v>
      </c>
      <c r="E65" s="16">
        <v>102</v>
      </c>
      <c r="F65" s="16">
        <v>99</v>
      </c>
      <c r="G65" s="16">
        <v>99</v>
      </c>
      <c r="H65" s="16">
        <v>100</v>
      </c>
      <c r="I65" s="16">
        <v>103</v>
      </c>
      <c r="J65" s="16">
        <v>102</v>
      </c>
      <c r="K65" s="16">
        <v>109</v>
      </c>
      <c r="L65" s="16">
        <v>97</v>
      </c>
      <c r="M65" s="51">
        <v>96</v>
      </c>
      <c r="N65" s="18">
        <f t="shared" si="1"/>
        <v>101.25</v>
      </c>
    </row>
    <row r="66" spans="1:14" ht="12" customHeight="1">
      <c r="A66" s="10" t="str">
        <f>'Pregnant Women Participating'!A66</f>
        <v>Wichita, Caddo &amp; Delaware (WCD), OK</v>
      </c>
      <c r="B66" s="18">
        <v>926</v>
      </c>
      <c r="C66" s="16">
        <v>899</v>
      </c>
      <c r="D66" s="16">
        <v>913</v>
      </c>
      <c r="E66" s="16">
        <v>914</v>
      </c>
      <c r="F66" s="16">
        <v>901</v>
      </c>
      <c r="G66" s="16">
        <v>987</v>
      </c>
      <c r="H66" s="16">
        <v>1025</v>
      </c>
      <c r="I66" s="16">
        <v>1052</v>
      </c>
      <c r="J66" s="16">
        <v>1070</v>
      </c>
      <c r="K66" s="16">
        <v>1060</v>
      </c>
      <c r="L66" s="16">
        <v>1059</v>
      </c>
      <c r="M66" s="51">
        <v>1037</v>
      </c>
      <c r="N66" s="18">
        <f t="shared" si="1"/>
        <v>986.9166666666666</v>
      </c>
    </row>
    <row r="67" spans="1:14" s="23" customFormat="1" ht="24.75" customHeight="1">
      <c r="A67" s="19" t="str">
        <f>'Pregnant Women Participating'!A67</f>
        <v>Southwest Region</v>
      </c>
      <c r="B67" s="21">
        <v>360383</v>
      </c>
      <c r="C67" s="20">
        <v>355946</v>
      </c>
      <c r="D67" s="20">
        <v>351730</v>
      </c>
      <c r="E67" s="20">
        <v>353123</v>
      </c>
      <c r="F67" s="20">
        <v>344207</v>
      </c>
      <c r="G67" s="20">
        <v>352675</v>
      </c>
      <c r="H67" s="20">
        <v>352223</v>
      </c>
      <c r="I67" s="20">
        <v>354893</v>
      </c>
      <c r="J67" s="20">
        <v>358389</v>
      </c>
      <c r="K67" s="20">
        <v>355332</v>
      </c>
      <c r="L67" s="20">
        <v>359733</v>
      </c>
      <c r="M67" s="50">
        <v>358233</v>
      </c>
      <c r="N67" s="21">
        <f t="shared" si="1"/>
        <v>354738.9166666667</v>
      </c>
    </row>
    <row r="68" spans="1:14" ht="12" customHeight="1">
      <c r="A68" s="10" t="str">
        <f>'Pregnant Women Participating'!A68</f>
        <v>Colorado</v>
      </c>
      <c r="B68" s="18">
        <v>24237</v>
      </c>
      <c r="C68" s="16">
        <v>24228</v>
      </c>
      <c r="D68" s="16">
        <v>24142</v>
      </c>
      <c r="E68" s="16">
        <v>24408</v>
      </c>
      <c r="F68" s="16">
        <v>23706</v>
      </c>
      <c r="G68" s="16">
        <v>24232</v>
      </c>
      <c r="H68" s="16">
        <v>24041</v>
      </c>
      <c r="I68" s="16">
        <v>23672</v>
      </c>
      <c r="J68" s="16">
        <v>23247</v>
      </c>
      <c r="K68" s="16">
        <v>22865</v>
      </c>
      <c r="L68" s="16">
        <v>24009</v>
      </c>
      <c r="M68" s="51">
        <v>24459</v>
      </c>
      <c r="N68" s="18">
        <f t="shared" si="1"/>
        <v>23937.166666666668</v>
      </c>
    </row>
    <row r="69" spans="1:14" ht="12" customHeight="1">
      <c r="A69" s="10" t="str">
        <f>'Pregnant Women Participating'!A69</f>
        <v>Iowa</v>
      </c>
      <c r="B69" s="18">
        <v>16453</v>
      </c>
      <c r="C69" s="16">
        <v>16196</v>
      </c>
      <c r="D69" s="16">
        <v>16143</v>
      </c>
      <c r="E69" s="16">
        <v>16199</v>
      </c>
      <c r="F69" s="16">
        <v>15856</v>
      </c>
      <c r="G69" s="16">
        <v>15811</v>
      </c>
      <c r="H69" s="16">
        <v>15907</v>
      </c>
      <c r="I69" s="16">
        <v>16015</v>
      </c>
      <c r="J69" s="16">
        <v>16332</v>
      </c>
      <c r="K69" s="16">
        <v>15985</v>
      </c>
      <c r="L69" s="16">
        <v>16353</v>
      </c>
      <c r="M69" s="51">
        <v>16401</v>
      </c>
      <c r="N69" s="18">
        <f t="shared" si="1"/>
        <v>16137.583333333334</v>
      </c>
    </row>
    <row r="70" spans="1:14" ht="12" customHeight="1">
      <c r="A70" s="10" t="str">
        <f>'Pregnant Women Participating'!A70</f>
        <v>Kansas</v>
      </c>
      <c r="B70" s="18">
        <v>17045</v>
      </c>
      <c r="C70" s="16">
        <v>16980</v>
      </c>
      <c r="D70" s="16">
        <v>17002</v>
      </c>
      <c r="E70" s="16">
        <v>16982</v>
      </c>
      <c r="F70" s="16">
        <v>16181</v>
      </c>
      <c r="G70" s="16">
        <v>16676</v>
      </c>
      <c r="H70" s="16">
        <v>16885</v>
      </c>
      <c r="I70" s="16">
        <v>16980</v>
      </c>
      <c r="J70" s="16">
        <v>17124</v>
      </c>
      <c r="K70" s="16">
        <v>16906</v>
      </c>
      <c r="L70" s="16">
        <v>17435</v>
      </c>
      <c r="M70" s="51">
        <v>17256</v>
      </c>
      <c r="N70" s="18">
        <f aca="true" t="shared" si="2" ref="N70:N101">IF(SUM(B70:M70)&gt;0,AVERAGE(B70:M70)," ")</f>
        <v>16954.333333333332</v>
      </c>
    </row>
    <row r="71" spans="1:14" ht="12" customHeight="1">
      <c r="A71" s="10" t="str">
        <f>'Pregnant Women Participating'!A71</f>
        <v>Missouri</v>
      </c>
      <c r="B71" s="18">
        <v>35610</v>
      </c>
      <c r="C71" s="16">
        <v>35288</v>
      </c>
      <c r="D71" s="16">
        <v>35140</v>
      </c>
      <c r="E71" s="16">
        <v>35553</v>
      </c>
      <c r="F71" s="16">
        <v>34197</v>
      </c>
      <c r="G71" s="16">
        <v>35859</v>
      </c>
      <c r="H71" s="16">
        <v>36182</v>
      </c>
      <c r="I71" s="16">
        <v>35698</v>
      </c>
      <c r="J71" s="16">
        <v>36284</v>
      </c>
      <c r="K71" s="16">
        <v>36057</v>
      </c>
      <c r="L71" s="16">
        <v>37115</v>
      </c>
      <c r="M71" s="51">
        <v>36938</v>
      </c>
      <c r="N71" s="18">
        <f t="shared" si="2"/>
        <v>35826.75</v>
      </c>
    </row>
    <row r="72" spans="1:14" ht="12" customHeight="1">
      <c r="A72" s="10" t="str">
        <f>'Pregnant Women Participating'!A72</f>
        <v>Montana</v>
      </c>
      <c r="B72" s="18">
        <v>4533</v>
      </c>
      <c r="C72" s="16">
        <v>4394</v>
      </c>
      <c r="D72" s="16">
        <v>4492</v>
      </c>
      <c r="E72" s="16">
        <v>4629</v>
      </c>
      <c r="F72" s="16">
        <v>4503</v>
      </c>
      <c r="G72" s="16">
        <v>4704</v>
      </c>
      <c r="H72" s="16">
        <v>4635</v>
      </c>
      <c r="I72" s="16">
        <v>4712</v>
      </c>
      <c r="J72" s="16">
        <v>4690</v>
      </c>
      <c r="K72" s="16">
        <v>4611</v>
      </c>
      <c r="L72" s="16">
        <v>4688</v>
      </c>
      <c r="M72" s="51">
        <v>4696</v>
      </c>
      <c r="N72" s="18">
        <f t="shared" si="2"/>
        <v>4607.25</v>
      </c>
    </row>
    <row r="73" spans="1:14" ht="12" customHeight="1">
      <c r="A73" s="10" t="str">
        <f>'Pregnant Women Participating'!A73</f>
        <v>Nebraska</v>
      </c>
      <c r="B73" s="18">
        <v>9542</v>
      </c>
      <c r="C73" s="16">
        <v>9522</v>
      </c>
      <c r="D73" s="16">
        <v>9428</v>
      </c>
      <c r="E73" s="16">
        <v>9564</v>
      </c>
      <c r="F73" s="16">
        <v>9011</v>
      </c>
      <c r="G73" s="16">
        <v>9296</v>
      </c>
      <c r="H73" s="16">
        <v>9179</v>
      </c>
      <c r="I73" s="16">
        <v>9262</v>
      </c>
      <c r="J73" s="16">
        <v>9599</v>
      </c>
      <c r="K73" s="16">
        <v>9333</v>
      </c>
      <c r="L73" s="16">
        <v>9745</v>
      </c>
      <c r="M73" s="51">
        <v>9702</v>
      </c>
      <c r="N73" s="18">
        <f t="shared" si="2"/>
        <v>9431.916666666666</v>
      </c>
    </row>
    <row r="74" spans="1:14" ht="12" customHeight="1">
      <c r="A74" s="10" t="str">
        <f>'Pregnant Women Participating'!A74</f>
        <v>North Dakota</v>
      </c>
      <c r="B74" s="18">
        <v>3035</v>
      </c>
      <c r="C74" s="16">
        <v>3013</v>
      </c>
      <c r="D74" s="16">
        <v>2967</v>
      </c>
      <c r="E74" s="16">
        <v>3079</v>
      </c>
      <c r="F74" s="16">
        <v>2955</v>
      </c>
      <c r="G74" s="16">
        <v>2969</v>
      </c>
      <c r="H74" s="16">
        <v>2997</v>
      </c>
      <c r="I74" s="16">
        <v>3020</v>
      </c>
      <c r="J74" s="16">
        <v>3057</v>
      </c>
      <c r="K74" s="16">
        <v>2988</v>
      </c>
      <c r="L74" s="16">
        <v>3104</v>
      </c>
      <c r="M74" s="51">
        <v>3022</v>
      </c>
      <c r="N74" s="18">
        <f t="shared" si="2"/>
        <v>3017.1666666666665</v>
      </c>
    </row>
    <row r="75" spans="1:14" ht="12" customHeight="1">
      <c r="A75" s="10" t="str">
        <f>'Pregnant Women Participating'!A75</f>
        <v>South Dakota</v>
      </c>
      <c r="B75" s="18">
        <v>4665</v>
      </c>
      <c r="C75" s="16">
        <v>4564</v>
      </c>
      <c r="D75" s="16">
        <v>4595</v>
      </c>
      <c r="E75" s="16">
        <v>4577</v>
      </c>
      <c r="F75" s="16">
        <v>4459</v>
      </c>
      <c r="G75" s="16">
        <v>4573</v>
      </c>
      <c r="H75" s="16">
        <v>4558</v>
      </c>
      <c r="I75" s="16">
        <v>4609</v>
      </c>
      <c r="J75" s="16">
        <v>4623</v>
      </c>
      <c r="K75" s="16">
        <v>4484</v>
      </c>
      <c r="L75" s="16">
        <v>4540</v>
      </c>
      <c r="M75" s="51">
        <v>4451</v>
      </c>
      <c r="N75" s="18">
        <f t="shared" si="2"/>
        <v>4558.166666666667</v>
      </c>
    </row>
    <row r="76" spans="1:14" ht="12" customHeight="1">
      <c r="A76" s="10" t="str">
        <f>'Pregnant Women Participating'!A76</f>
        <v>Utah</v>
      </c>
      <c r="B76" s="18">
        <v>18779</v>
      </c>
      <c r="C76" s="16">
        <v>18595</v>
      </c>
      <c r="D76" s="16">
        <v>18465</v>
      </c>
      <c r="E76" s="16">
        <v>18522</v>
      </c>
      <c r="F76" s="16">
        <v>18335</v>
      </c>
      <c r="G76" s="16">
        <v>18358</v>
      </c>
      <c r="H76" s="16">
        <v>18116</v>
      </c>
      <c r="I76" s="16">
        <v>18089</v>
      </c>
      <c r="J76" s="16">
        <v>18121</v>
      </c>
      <c r="K76" s="16">
        <v>16946</v>
      </c>
      <c r="L76" s="16">
        <v>17309</v>
      </c>
      <c r="M76" s="51">
        <v>17875</v>
      </c>
      <c r="N76" s="18">
        <f t="shared" si="2"/>
        <v>18125.833333333332</v>
      </c>
    </row>
    <row r="77" spans="1:14" ht="12" customHeight="1">
      <c r="A77" s="10" t="str">
        <f>'Pregnant Women Participating'!A77</f>
        <v>Wyoming</v>
      </c>
      <c r="B77" s="18">
        <v>3045</v>
      </c>
      <c r="C77" s="16">
        <v>3009</v>
      </c>
      <c r="D77" s="16">
        <v>2944</v>
      </c>
      <c r="E77" s="16">
        <v>2991</v>
      </c>
      <c r="F77" s="16">
        <v>2979</v>
      </c>
      <c r="G77" s="16">
        <v>3011</v>
      </c>
      <c r="H77" s="16">
        <v>2975</v>
      </c>
      <c r="I77" s="16">
        <v>3005</v>
      </c>
      <c r="J77" s="16">
        <v>3027</v>
      </c>
      <c r="K77" s="16">
        <v>2961</v>
      </c>
      <c r="L77" s="16">
        <v>2997</v>
      </c>
      <c r="M77" s="51">
        <v>2989</v>
      </c>
      <c r="N77" s="18">
        <f t="shared" si="2"/>
        <v>2994.4166666666665</v>
      </c>
    </row>
    <row r="78" spans="1:14" ht="12" customHeight="1">
      <c r="A78" s="10" t="str">
        <f>'Pregnant Women Participating'!A78</f>
        <v>Ute Mountain Ute Tribe, CO</v>
      </c>
      <c r="B78" s="18">
        <v>41</v>
      </c>
      <c r="C78" s="16">
        <v>43</v>
      </c>
      <c r="D78" s="16">
        <v>39</v>
      </c>
      <c r="E78" s="16">
        <v>37</v>
      </c>
      <c r="F78" s="16">
        <v>37</v>
      </c>
      <c r="G78" s="16">
        <v>37</v>
      </c>
      <c r="H78" s="16">
        <v>42</v>
      </c>
      <c r="I78" s="16">
        <v>42</v>
      </c>
      <c r="J78" s="16">
        <v>41</v>
      </c>
      <c r="K78" s="16">
        <v>41</v>
      </c>
      <c r="L78" s="16">
        <v>43</v>
      </c>
      <c r="M78" s="51">
        <v>45</v>
      </c>
      <c r="N78" s="18">
        <f t="shared" si="2"/>
        <v>40.666666666666664</v>
      </c>
    </row>
    <row r="79" spans="1:14" ht="12" customHeight="1">
      <c r="A79" s="10" t="str">
        <f>'Pregnant Women Participating'!A79</f>
        <v>Omaha Sioux, NE</v>
      </c>
      <c r="B79" s="18">
        <v>59</v>
      </c>
      <c r="C79" s="16">
        <v>54</v>
      </c>
      <c r="D79" s="16">
        <v>54</v>
      </c>
      <c r="E79" s="16">
        <v>45</v>
      </c>
      <c r="F79" s="16">
        <v>52</v>
      </c>
      <c r="G79" s="16">
        <v>54</v>
      </c>
      <c r="H79" s="16">
        <v>45</v>
      </c>
      <c r="I79" s="16">
        <v>41</v>
      </c>
      <c r="J79" s="16">
        <v>46</v>
      </c>
      <c r="K79" s="16">
        <v>42</v>
      </c>
      <c r="L79" s="16">
        <v>43</v>
      </c>
      <c r="M79" s="51">
        <v>43</v>
      </c>
      <c r="N79" s="18">
        <f t="shared" si="2"/>
        <v>48.166666666666664</v>
      </c>
    </row>
    <row r="80" spans="1:14" ht="12" customHeight="1">
      <c r="A80" s="10" t="str">
        <f>'Pregnant Women Participating'!A80</f>
        <v>Santee Sioux, NE</v>
      </c>
      <c r="B80" s="18">
        <v>20</v>
      </c>
      <c r="C80" s="16">
        <v>21</v>
      </c>
      <c r="D80" s="16">
        <v>21</v>
      </c>
      <c r="E80" s="16">
        <v>15</v>
      </c>
      <c r="F80" s="16">
        <v>15</v>
      </c>
      <c r="G80" s="16">
        <v>13</v>
      </c>
      <c r="H80" s="16">
        <v>21</v>
      </c>
      <c r="I80" s="16">
        <v>19</v>
      </c>
      <c r="J80" s="16">
        <v>17</v>
      </c>
      <c r="K80" s="16">
        <v>19</v>
      </c>
      <c r="L80" s="16">
        <v>13</v>
      </c>
      <c r="M80" s="51">
        <v>14</v>
      </c>
      <c r="N80" s="18">
        <f t="shared" si="2"/>
        <v>17.333333333333332</v>
      </c>
    </row>
    <row r="81" spans="1:14" ht="12" customHeight="1">
      <c r="A81" s="10" t="str">
        <f>'Pregnant Women Participating'!A81</f>
        <v>Winnebago Tribe, NE</v>
      </c>
      <c r="B81" s="18">
        <v>35</v>
      </c>
      <c r="C81" s="16">
        <v>32</v>
      </c>
      <c r="D81" s="16">
        <v>30</v>
      </c>
      <c r="E81" s="16">
        <v>37</v>
      </c>
      <c r="F81" s="16">
        <v>30</v>
      </c>
      <c r="G81" s="16">
        <v>24</v>
      </c>
      <c r="H81" s="16">
        <v>23</v>
      </c>
      <c r="I81" s="16">
        <v>26</v>
      </c>
      <c r="J81" s="16">
        <v>34</v>
      </c>
      <c r="K81" s="16">
        <v>27</v>
      </c>
      <c r="L81" s="16">
        <v>26</v>
      </c>
      <c r="M81" s="51">
        <v>32</v>
      </c>
      <c r="N81" s="18">
        <f t="shared" si="2"/>
        <v>29.666666666666668</v>
      </c>
    </row>
    <row r="82" spans="1:14" ht="12" customHeight="1">
      <c r="A82" s="10" t="str">
        <f>'Pregnant Women Participating'!A82</f>
        <v>Standing Rock Sioux Tribe, ND</v>
      </c>
      <c r="B82" s="18">
        <v>143</v>
      </c>
      <c r="C82" s="16">
        <v>132</v>
      </c>
      <c r="D82" s="16">
        <v>134</v>
      </c>
      <c r="E82" s="16">
        <v>136</v>
      </c>
      <c r="F82" s="16">
        <v>133</v>
      </c>
      <c r="G82" s="16">
        <v>140</v>
      </c>
      <c r="H82" s="16">
        <v>149</v>
      </c>
      <c r="I82" s="16">
        <v>161</v>
      </c>
      <c r="J82" s="16">
        <v>160</v>
      </c>
      <c r="K82" s="16">
        <v>159</v>
      </c>
      <c r="L82" s="16">
        <v>158</v>
      </c>
      <c r="M82" s="51">
        <v>155</v>
      </c>
      <c r="N82" s="18">
        <f t="shared" si="2"/>
        <v>146.66666666666666</v>
      </c>
    </row>
    <row r="83" spans="1:14" ht="12" customHeight="1">
      <c r="A83" s="10" t="str">
        <f>'Pregnant Women Participating'!A83</f>
        <v>Three Affiliated Tribes, ND</v>
      </c>
      <c r="B83" s="18">
        <v>61</v>
      </c>
      <c r="C83" s="16">
        <v>57</v>
      </c>
      <c r="D83" s="16">
        <v>46</v>
      </c>
      <c r="E83" s="16">
        <v>43</v>
      </c>
      <c r="F83" s="16">
        <v>52</v>
      </c>
      <c r="G83" s="16">
        <v>66</v>
      </c>
      <c r="H83" s="16">
        <v>71</v>
      </c>
      <c r="I83" s="16">
        <v>70</v>
      </c>
      <c r="J83" s="16">
        <v>79</v>
      </c>
      <c r="K83" s="16">
        <v>68</v>
      </c>
      <c r="L83" s="16">
        <v>74</v>
      </c>
      <c r="M83" s="51">
        <v>69</v>
      </c>
      <c r="N83" s="18">
        <f t="shared" si="2"/>
        <v>63</v>
      </c>
    </row>
    <row r="84" spans="1:14" ht="12" customHeight="1">
      <c r="A84" s="10" t="str">
        <f>'Pregnant Women Participating'!A84</f>
        <v>Cheyenne River Sioux, SD</v>
      </c>
      <c r="B84" s="18">
        <v>135</v>
      </c>
      <c r="C84" s="16">
        <v>131</v>
      </c>
      <c r="D84" s="16">
        <v>132</v>
      </c>
      <c r="E84" s="16">
        <v>118</v>
      </c>
      <c r="F84" s="16">
        <v>104</v>
      </c>
      <c r="G84" s="16">
        <v>117</v>
      </c>
      <c r="H84" s="16">
        <v>125</v>
      </c>
      <c r="I84" s="16">
        <v>122</v>
      </c>
      <c r="J84" s="16">
        <v>128</v>
      </c>
      <c r="K84" s="16">
        <v>135</v>
      </c>
      <c r="L84" s="16">
        <v>147</v>
      </c>
      <c r="M84" s="51">
        <v>154</v>
      </c>
      <c r="N84" s="18">
        <f t="shared" si="2"/>
        <v>129</v>
      </c>
    </row>
    <row r="85" spans="1:14" ht="12" customHeight="1">
      <c r="A85" s="10" t="str">
        <f>'Pregnant Women Participating'!A85</f>
        <v>Rosebud Sioux, SD</v>
      </c>
      <c r="B85" s="18">
        <v>261</v>
      </c>
      <c r="C85" s="16">
        <v>274</v>
      </c>
      <c r="D85" s="16">
        <v>279</v>
      </c>
      <c r="E85" s="16">
        <v>269</v>
      </c>
      <c r="F85" s="16">
        <v>258</v>
      </c>
      <c r="G85" s="16">
        <v>280</v>
      </c>
      <c r="H85" s="16">
        <v>268</v>
      </c>
      <c r="I85" s="16">
        <v>279</v>
      </c>
      <c r="J85" s="16">
        <v>293</v>
      </c>
      <c r="K85" s="16">
        <v>306</v>
      </c>
      <c r="L85" s="16">
        <v>313</v>
      </c>
      <c r="M85" s="51">
        <v>317</v>
      </c>
      <c r="N85" s="18">
        <f t="shared" si="2"/>
        <v>283.0833333333333</v>
      </c>
    </row>
    <row r="86" spans="1:14" ht="12" customHeight="1">
      <c r="A86" s="10" t="str">
        <f>'Pregnant Women Participating'!A86</f>
        <v>Northern Arapahoe, WY</v>
      </c>
      <c r="B86" s="18">
        <v>104</v>
      </c>
      <c r="C86" s="16">
        <v>103</v>
      </c>
      <c r="D86" s="16">
        <v>98</v>
      </c>
      <c r="E86" s="16">
        <v>87</v>
      </c>
      <c r="F86" s="16">
        <v>77</v>
      </c>
      <c r="G86" s="16">
        <v>84</v>
      </c>
      <c r="H86" s="16">
        <v>89</v>
      </c>
      <c r="I86" s="16">
        <v>89</v>
      </c>
      <c r="J86" s="16">
        <v>106</v>
      </c>
      <c r="K86" s="16">
        <v>97</v>
      </c>
      <c r="L86" s="16">
        <v>106</v>
      </c>
      <c r="M86" s="51">
        <v>104</v>
      </c>
      <c r="N86" s="18">
        <f t="shared" si="2"/>
        <v>95.33333333333333</v>
      </c>
    </row>
    <row r="87" spans="1:14" ht="12" customHeight="1">
      <c r="A87" s="10" t="str">
        <f>'Pregnant Women Participating'!A87</f>
        <v>Shoshone Tribe, WY</v>
      </c>
      <c r="B87" s="18">
        <v>43</v>
      </c>
      <c r="C87" s="16">
        <v>55</v>
      </c>
      <c r="D87" s="16">
        <v>60</v>
      </c>
      <c r="E87" s="16">
        <v>58</v>
      </c>
      <c r="F87" s="16">
        <v>60</v>
      </c>
      <c r="G87" s="16">
        <v>56</v>
      </c>
      <c r="H87" s="16">
        <v>48</v>
      </c>
      <c r="I87" s="16">
        <v>53</v>
      </c>
      <c r="J87" s="16">
        <v>54</v>
      </c>
      <c r="K87" s="16">
        <v>49</v>
      </c>
      <c r="L87" s="16">
        <v>48</v>
      </c>
      <c r="M87" s="51">
        <v>48</v>
      </c>
      <c r="N87" s="18">
        <f t="shared" si="2"/>
        <v>52.666666666666664</v>
      </c>
    </row>
    <row r="88" spans="1:14" s="23" customFormat="1" ht="24.75" customHeight="1">
      <c r="A88" s="19" t="str">
        <f>'Pregnant Women Participating'!A88</f>
        <v>Mountain Plains</v>
      </c>
      <c r="B88" s="21">
        <v>137846</v>
      </c>
      <c r="C88" s="20">
        <v>136691</v>
      </c>
      <c r="D88" s="20">
        <v>136211</v>
      </c>
      <c r="E88" s="20">
        <v>137349</v>
      </c>
      <c r="F88" s="20">
        <v>133000</v>
      </c>
      <c r="G88" s="20">
        <v>136360</v>
      </c>
      <c r="H88" s="20">
        <v>136356</v>
      </c>
      <c r="I88" s="20">
        <v>135964</v>
      </c>
      <c r="J88" s="20">
        <v>137062</v>
      </c>
      <c r="K88" s="20">
        <v>134079</v>
      </c>
      <c r="L88" s="20">
        <v>138266</v>
      </c>
      <c r="M88" s="50">
        <v>138770</v>
      </c>
      <c r="N88" s="21">
        <f t="shared" si="2"/>
        <v>136496.16666666666</v>
      </c>
    </row>
    <row r="89" spans="1:14" ht="12" customHeight="1">
      <c r="A89" s="11" t="str">
        <f>'Pregnant Women Participating'!A89</f>
        <v>Alaska</v>
      </c>
      <c r="B89" s="18">
        <v>6331</v>
      </c>
      <c r="C89" s="16">
        <v>6169</v>
      </c>
      <c r="D89" s="16">
        <v>6154</v>
      </c>
      <c r="E89" s="16">
        <v>6213</v>
      </c>
      <c r="F89" s="16">
        <v>6178</v>
      </c>
      <c r="G89" s="16">
        <v>6288</v>
      </c>
      <c r="H89" s="16">
        <v>6302</v>
      </c>
      <c r="I89" s="16">
        <v>6287</v>
      </c>
      <c r="J89" s="16">
        <v>6367</v>
      </c>
      <c r="K89" s="16">
        <v>6249</v>
      </c>
      <c r="L89" s="16">
        <v>6300</v>
      </c>
      <c r="M89" s="51">
        <v>6253</v>
      </c>
      <c r="N89" s="18">
        <f t="shared" si="2"/>
        <v>6257.583333333333</v>
      </c>
    </row>
    <row r="90" spans="1:14" ht="12" customHeight="1">
      <c r="A90" s="11" t="str">
        <f>'Pregnant Women Participating'!A90</f>
        <v>American Samoa</v>
      </c>
      <c r="B90" s="18">
        <v>1281</v>
      </c>
      <c r="C90" s="16">
        <v>1352</v>
      </c>
      <c r="D90" s="16">
        <v>1337</v>
      </c>
      <c r="E90" s="16">
        <v>1316</v>
      </c>
      <c r="F90" s="16">
        <v>1274</v>
      </c>
      <c r="G90" s="16">
        <v>1352</v>
      </c>
      <c r="H90" s="16">
        <v>1318</v>
      </c>
      <c r="I90" s="16">
        <v>1292</v>
      </c>
      <c r="J90" s="16">
        <v>1303</v>
      </c>
      <c r="K90" s="16">
        <v>1323</v>
      </c>
      <c r="L90" s="16">
        <v>1380</v>
      </c>
      <c r="M90" s="51">
        <v>1349</v>
      </c>
      <c r="N90" s="18">
        <f t="shared" si="2"/>
        <v>1323.0833333333333</v>
      </c>
    </row>
    <row r="91" spans="1:14" ht="12" customHeight="1">
      <c r="A91" s="11" t="str">
        <f>'Pregnant Women Participating'!A91</f>
        <v>Arizona</v>
      </c>
      <c r="B91" s="18">
        <v>41346</v>
      </c>
      <c r="C91" s="16">
        <v>40950</v>
      </c>
      <c r="D91" s="16">
        <v>40565</v>
      </c>
      <c r="E91" s="16">
        <v>41176</v>
      </c>
      <c r="F91" s="16">
        <v>39911</v>
      </c>
      <c r="G91" s="16">
        <v>40801</v>
      </c>
      <c r="H91" s="16">
        <v>40439</v>
      </c>
      <c r="I91" s="16">
        <v>40481</v>
      </c>
      <c r="J91" s="16">
        <v>41208</v>
      </c>
      <c r="K91" s="16">
        <v>40907</v>
      </c>
      <c r="L91" s="16">
        <v>42311</v>
      </c>
      <c r="M91" s="51">
        <v>41628</v>
      </c>
      <c r="N91" s="18">
        <f t="shared" si="2"/>
        <v>40976.916666666664</v>
      </c>
    </row>
    <row r="92" spans="1:14" ht="12" customHeight="1">
      <c r="A92" s="11" t="str">
        <f>'Pregnant Women Participating'!A92</f>
        <v>California</v>
      </c>
      <c r="B92" s="18">
        <v>328812</v>
      </c>
      <c r="C92" s="16">
        <v>326133</v>
      </c>
      <c r="D92" s="16">
        <v>325462</v>
      </c>
      <c r="E92" s="16">
        <v>332579</v>
      </c>
      <c r="F92" s="16">
        <v>324268</v>
      </c>
      <c r="G92" s="16">
        <v>334099</v>
      </c>
      <c r="H92" s="16">
        <v>331590</v>
      </c>
      <c r="I92" s="16">
        <v>330867</v>
      </c>
      <c r="J92" s="16">
        <v>335629</v>
      </c>
      <c r="K92" s="16">
        <v>332184</v>
      </c>
      <c r="L92" s="16">
        <v>337342</v>
      </c>
      <c r="M92" s="51">
        <v>334759</v>
      </c>
      <c r="N92" s="18">
        <f t="shared" si="2"/>
        <v>331143.6666666667</v>
      </c>
    </row>
    <row r="93" spans="1:14" ht="12" customHeight="1">
      <c r="A93" s="11" t="str">
        <f>'Pregnant Women Participating'!A93</f>
        <v>Guam</v>
      </c>
      <c r="B93" s="18">
        <v>1643</v>
      </c>
      <c r="C93" s="16">
        <v>1590</v>
      </c>
      <c r="D93" s="16">
        <v>1555</v>
      </c>
      <c r="E93" s="16">
        <v>1516</v>
      </c>
      <c r="F93" s="16">
        <v>1504</v>
      </c>
      <c r="G93" s="16">
        <v>1588</v>
      </c>
      <c r="H93" s="16">
        <v>1546</v>
      </c>
      <c r="I93" s="16">
        <v>1580</v>
      </c>
      <c r="J93" s="16">
        <v>1587</v>
      </c>
      <c r="K93" s="16">
        <v>1632</v>
      </c>
      <c r="L93" s="16">
        <v>1715</v>
      </c>
      <c r="M93" s="51">
        <v>1686</v>
      </c>
      <c r="N93" s="18">
        <f t="shared" si="2"/>
        <v>1595.1666666666667</v>
      </c>
    </row>
    <row r="94" spans="1:14" ht="12" customHeight="1">
      <c r="A94" s="11" t="str">
        <f>'Pregnant Women Participating'!A94</f>
        <v>Hawaii</v>
      </c>
      <c r="B94" s="18">
        <v>8670</v>
      </c>
      <c r="C94" s="16">
        <v>8652</v>
      </c>
      <c r="D94" s="16">
        <v>8387</v>
      </c>
      <c r="E94" s="16">
        <v>8500</v>
      </c>
      <c r="F94" s="16">
        <v>8378</v>
      </c>
      <c r="G94" s="16">
        <v>8611</v>
      </c>
      <c r="H94" s="16">
        <v>8607</v>
      </c>
      <c r="I94" s="16">
        <v>8654</v>
      </c>
      <c r="J94" s="16">
        <v>8825</v>
      </c>
      <c r="K94" s="16">
        <v>8700</v>
      </c>
      <c r="L94" s="16">
        <v>8924</v>
      </c>
      <c r="M94" s="51">
        <v>8761</v>
      </c>
      <c r="N94" s="18">
        <f t="shared" si="2"/>
        <v>8639.083333333334</v>
      </c>
    </row>
    <row r="95" spans="1:14" ht="12" customHeight="1">
      <c r="A95" s="11" t="str">
        <f>'Pregnant Women Participating'!A95</f>
        <v>Idaho</v>
      </c>
      <c r="B95" s="18">
        <v>10412</v>
      </c>
      <c r="C95" s="16">
        <v>10143</v>
      </c>
      <c r="D95" s="16">
        <v>10141</v>
      </c>
      <c r="E95" s="16">
        <v>10202</v>
      </c>
      <c r="F95" s="16">
        <v>9864</v>
      </c>
      <c r="G95" s="16">
        <v>10214</v>
      </c>
      <c r="H95" s="16">
        <v>9946</v>
      </c>
      <c r="I95" s="16">
        <v>9971</v>
      </c>
      <c r="J95" s="16">
        <v>9861</v>
      </c>
      <c r="K95" s="16">
        <v>9799</v>
      </c>
      <c r="L95" s="16">
        <v>9915</v>
      </c>
      <c r="M95" s="51">
        <v>9747</v>
      </c>
      <c r="N95" s="18">
        <f t="shared" si="2"/>
        <v>10017.916666666666</v>
      </c>
    </row>
    <row r="96" spans="1:14" ht="12" customHeight="1">
      <c r="A96" s="11" t="str">
        <f>'Pregnant Women Participating'!A96</f>
        <v>Nevada</v>
      </c>
      <c r="B96" s="18">
        <v>17228</v>
      </c>
      <c r="C96" s="16">
        <v>16847</v>
      </c>
      <c r="D96" s="16">
        <v>16819</v>
      </c>
      <c r="E96" s="16">
        <v>17006</v>
      </c>
      <c r="F96" s="16">
        <v>16774</v>
      </c>
      <c r="G96" s="16">
        <v>17238</v>
      </c>
      <c r="H96" s="16">
        <v>17006</v>
      </c>
      <c r="I96" s="16">
        <v>17201</v>
      </c>
      <c r="J96" s="16">
        <v>17173</v>
      </c>
      <c r="K96" s="16">
        <v>16977</v>
      </c>
      <c r="L96" s="16">
        <v>17270</v>
      </c>
      <c r="M96" s="51">
        <v>17416</v>
      </c>
      <c r="N96" s="18">
        <f t="shared" si="2"/>
        <v>17079.583333333332</v>
      </c>
    </row>
    <row r="97" spans="1:14" ht="12" customHeight="1">
      <c r="A97" s="11" t="str">
        <f>'Pregnant Women Participating'!A97</f>
        <v>Oregon</v>
      </c>
      <c r="B97" s="18">
        <v>25801</v>
      </c>
      <c r="C97" s="16">
        <v>25553</v>
      </c>
      <c r="D97" s="16">
        <v>25522</v>
      </c>
      <c r="E97" s="16">
        <v>25850</v>
      </c>
      <c r="F97" s="16">
        <v>25683</v>
      </c>
      <c r="G97" s="16">
        <v>26012</v>
      </c>
      <c r="H97" s="16">
        <v>26138</v>
      </c>
      <c r="I97" s="16">
        <v>25844</v>
      </c>
      <c r="J97" s="16">
        <v>26116</v>
      </c>
      <c r="K97" s="16">
        <v>25826</v>
      </c>
      <c r="L97" s="16">
        <v>26198</v>
      </c>
      <c r="M97" s="51">
        <v>26279</v>
      </c>
      <c r="N97" s="18">
        <f t="shared" si="2"/>
        <v>25901.833333333332</v>
      </c>
    </row>
    <row r="98" spans="1:14" ht="12" customHeight="1">
      <c r="A98" s="11" t="str">
        <f>'Pregnant Women Participating'!A98</f>
        <v>Washington</v>
      </c>
      <c r="B98" s="18">
        <v>43631</v>
      </c>
      <c r="C98" s="16">
        <v>43244</v>
      </c>
      <c r="D98" s="16">
        <v>43819</v>
      </c>
      <c r="E98" s="16">
        <v>44727</v>
      </c>
      <c r="F98" s="16">
        <v>43069</v>
      </c>
      <c r="G98" s="16">
        <v>45272</v>
      </c>
      <c r="H98" s="16">
        <v>44660</v>
      </c>
      <c r="I98" s="16">
        <v>44510</v>
      </c>
      <c r="J98" s="16">
        <v>44919</v>
      </c>
      <c r="K98" s="16">
        <v>44124</v>
      </c>
      <c r="L98" s="16">
        <v>45289</v>
      </c>
      <c r="M98" s="51">
        <v>45258</v>
      </c>
      <c r="N98" s="18">
        <f t="shared" si="2"/>
        <v>44376.833333333336</v>
      </c>
    </row>
    <row r="99" spans="1:14" ht="12" customHeight="1">
      <c r="A99" s="11" t="str">
        <f>'Pregnant Women Participating'!A99</f>
        <v>Northern Marianas</v>
      </c>
      <c r="B99" s="18">
        <v>978</v>
      </c>
      <c r="C99" s="16">
        <v>973</v>
      </c>
      <c r="D99" s="16">
        <v>968</v>
      </c>
      <c r="E99" s="16">
        <v>1006</v>
      </c>
      <c r="F99" s="16">
        <v>997</v>
      </c>
      <c r="G99" s="16">
        <v>985</v>
      </c>
      <c r="H99" s="16">
        <v>971</v>
      </c>
      <c r="I99" s="16">
        <v>960</v>
      </c>
      <c r="J99" s="16">
        <v>931</v>
      </c>
      <c r="K99" s="16">
        <v>942</v>
      </c>
      <c r="L99" s="16">
        <v>944</v>
      </c>
      <c r="M99" s="51">
        <v>933</v>
      </c>
      <c r="N99" s="18">
        <f t="shared" si="2"/>
        <v>965.6666666666666</v>
      </c>
    </row>
    <row r="100" spans="1:14" ht="12" customHeight="1">
      <c r="A100" s="11" t="str">
        <f>'Pregnant Women Participating'!A100</f>
        <v>Inter-Tribal Council, AZ</v>
      </c>
      <c r="B100" s="18">
        <v>2243</v>
      </c>
      <c r="C100" s="16">
        <v>2149</v>
      </c>
      <c r="D100" s="16">
        <v>2167</v>
      </c>
      <c r="E100" s="16">
        <v>2209</v>
      </c>
      <c r="F100" s="16">
        <v>2015</v>
      </c>
      <c r="G100" s="16">
        <v>2088</v>
      </c>
      <c r="H100" s="16">
        <v>2075</v>
      </c>
      <c r="I100" s="16">
        <v>2170</v>
      </c>
      <c r="J100" s="16">
        <v>2191</v>
      </c>
      <c r="K100" s="16">
        <v>2160</v>
      </c>
      <c r="L100" s="16">
        <v>2227</v>
      </c>
      <c r="M100" s="51">
        <v>2169</v>
      </c>
      <c r="N100" s="18">
        <f t="shared" si="2"/>
        <v>2155.25</v>
      </c>
    </row>
    <row r="101" spans="1:14" ht="12" customHeight="1">
      <c r="A101" s="11" t="str">
        <f>'Pregnant Women Participating'!A101</f>
        <v>Navajo Nation, AZ</v>
      </c>
      <c r="B101" s="18">
        <v>2452</v>
      </c>
      <c r="C101" s="16">
        <v>2451</v>
      </c>
      <c r="D101" s="16">
        <v>2479</v>
      </c>
      <c r="E101" s="16">
        <v>2639</v>
      </c>
      <c r="F101" s="16">
        <v>2478</v>
      </c>
      <c r="G101" s="16">
        <v>2680</v>
      </c>
      <c r="H101" s="16">
        <v>2652</v>
      </c>
      <c r="I101" s="16">
        <v>2578</v>
      </c>
      <c r="J101" s="16">
        <v>2651</v>
      </c>
      <c r="K101" s="16">
        <v>2607</v>
      </c>
      <c r="L101" s="16">
        <v>2709</v>
      </c>
      <c r="M101" s="51">
        <v>2572</v>
      </c>
      <c r="N101" s="18">
        <f t="shared" si="2"/>
        <v>2579</v>
      </c>
    </row>
    <row r="102" spans="1:14" ht="12" customHeight="1">
      <c r="A102" s="11" t="str">
        <f>'Pregnant Women Participating'!A102</f>
        <v>Inter-Tribal Council, NV</v>
      </c>
      <c r="B102" s="18">
        <v>341</v>
      </c>
      <c r="C102" s="16">
        <v>348</v>
      </c>
      <c r="D102" s="16">
        <v>333</v>
      </c>
      <c r="E102" s="16">
        <v>348</v>
      </c>
      <c r="F102" s="16">
        <v>358</v>
      </c>
      <c r="G102" s="16">
        <v>361</v>
      </c>
      <c r="H102" s="16">
        <v>344</v>
      </c>
      <c r="I102" s="16">
        <v>341</v>
      </c>
      <c r="J102" s="16">
        <v>315</v>
      </c>
      <c r="K102" s="16">
        <v>294</v>
      </c>
      <c r="L102" s="16">
        <v>295</v>
      </c>
      <c r="M102" s="51">
        <v>277</v>
      </c>
      <c r="N102" s="18">
        <f>IF(SUM(B102:M102)&gt;0,AVERAGE(B102:M102)," ")</f>
        <v>329.5833333333333</v>
      </c>
    </row>
    <row r="103" spans="1:14" s="23" customFormat="1" ht="24.75" customHeight="1">
      <c r="A103" s="19" t="str">
        <f>'Pregnant Women Participating'!A103</f>
        <v>Western Region</v>
      </c>
      <c r="B103" s="21">
        <v>491169</v>
      </c>
      <c r="C103" s="20">
        <v>486554</v>
      </c>
      <c r="D103" s="20">
        <v>485708</v>
      </c>
      <c r="E103" s="20">
        <v>495287</v>
      </c>
      <c r="F103" s="20">
        <v>482751</v>
      </c>
      <c r="G103" s="20">
        <v>497589</v>
      </c>
      <c r="H103" s="20">
        <v>493594</v>
      </c>
      <c r="I103" s="20">
        <v>492736</v>
      </c>
      <c r="J103" s="20">
        <v>499076</v>
      </c>
      <c r="K103" s="20">
        <v>493724</v>
      </c>
      <c r="L103" s="20">
        <v>502819</v>
      </c>
      <c r="M103" s="50">
        <v>499087</v>
      </c>
      <c r="N103" s="21">
        <f>IF(SUM(B103:M103)&gt;0,AVERAGE(B103:M103)," ")</f>
        <v>493341.1666666667</v>
      </c>
    </row>
    <row r="104" spans="1:14" s="38" customFormat="1" ht="16.5" customHeight="1" thickBot="1">
      <c r="A104" s="35" t="str">
        <f>'Pregnant Women Participating'!A104</f>
        <v>TOTAL</v>
      </c>
      <c r="B104" s="36">
        <v>2112093</v>
      </c>
      <c r="C104" s="37">
        <v>2089736</v>
      </c>
      <c r="D104" s="37">
        <v>2067688</v>
      </c>
      <c r="E104" s="37">
        <v>2081523</v>
      </c>
      <c r="F104" s="37">
        <v>2046589</v>
      </c>
      <c r="G104" s="37">
        <v>2098702</v>
      </c>
      <c r="H104" s="37">
        <v>2090651</v>
      </c>
      <c r="I104" s="37">
        <v>2100359</v>
      </c>
      <c r="J104" s="37">
        <v>2122062</v>
      </c>
      <c r="K104" s="37">
        <v>2095833</v>
      </c>
      <c r="L104" s="37">
        <v>2132457</v>
      </c>
      <c r="M104" s="53">
        <v>2125258</v>
      </c>
      <c r="N104" s="36">
        <f>IF(SUM(B104:M104)&gt;0,AVERAGE(B104:M104)," ")</f>
        <v>2096912.5833333333</v>
      </c>
    </row>
    <row r="105" s="7" customFormat="1" ht="12.75" customHeight="1" thickTop="1">
      <c r="A105" s="12"/>
    </row>
    <row r="106" ht="12">
      <c r="A106" s="12"/>
    </row>
    <row r="107" s="34" customFormat="1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March 08, 2013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40452</v>
      </c>
      <c r="C5" s="71">
        <f>DATE(RIGHT(A2,4)-1,11,1)</f>
        <v>40483</v>
      </c>
      <c r="D5" s="71">
        <f>DATE(RIGHT(A2,4)-1,12,1)</f>
        <v>40513</v>
      </c>
      <c r="E5" s="71">
        <f>DATE(RIGHT(A2,4),1,1)</f>
        <v>40544</v>
      </c>
      <c r="F5" s="71">
        <f>DATE(RIGHT(A2,4),2,1)</f>
        <v>40575</v>
      </c>
      <c r="G5" s="71">
        <f>DATE(RIGHT(A2,4),3,1)</f>
        <v>40603</v>
      </c>
      <c r="H5" s="71">
        <f>DATE(RIGHT(A2,4),4,1)</f>
        <v>40634</v>
      </c>
      <c r="I5" s="71">
        <f>DATE(RIGHT(A2,4),5,1)</f>
        <v>40664</v>
      </c>
      <c r="J5" s="71">
        <f>DATE(RIGHT(A2,4),6,1)</f>
        <v>40695</v>
      </c>
      <c r="K5" s="71">
        <f>DATE(RIGHT(A2,4),7,1)</f>
        <v>40725</v>
      </c>
      <c r="L5" s="71">
        <f>DATE(RIGHT(A2,4),8,1)</f>
        <v>40756</v>
      </c>
      <c r="M5" s="71">
        <f>DATE(RIGHT(A2,4),9,1)</f>
        <v>40787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931</v>
      </c>
      <c r="C6" s="76">
        <v>925</v>
      </c>
      <c r="D6" s="76">
        <v>881</v>
      </c>
      <c r="E6" s="76">
        <v>882</v>
      </c>
      <c r="F6" s="76">
        <v>873</v>
      </c>
      <c r="G6" s="76">
        <v>954</v>
      </c>
      <c r="H6" s="76">
        <v>957</v>
      </c>
      <c r="I6" s="76">
        <v>989</v>
      </c>
      <c r="J6" s="76">
        <v>998</v>
      </c>
      <c r="K6" s="76">
        <v>998</v>
      </c>
      <c r="L6" s="76">
        <v>997</v>
      </c>
      <c r="M6" s="77">
        <v>980</v>
      </c>
      <c r="N6" s="75">
        <f aca="true" t="shared" si="0" ref="N6:N37">IF(SUM(B6:M6)&gt;0,AVERAGE(B6:M6),"0")</f>
        <v>947.0833333333334</v>
      </c>
    </row>
    <row r="7" spans="1:14" s="78" customFormat="1" ht="12" customHeight="1">
      <c r="A7" s="74" t="str">
        <f>'Pregnant Women Participating'!A7</f>
        <v>Maine</v>
      </c>
      <c r="B7" s="75">
        <v>1043</v>
      </c>
      <c r="C7" s="76">
        <v>1072</v>
      </c>
      <c r="D7" s="76">
        <v>1058</v>
      </c>
      <c r="E7" s="76">
        <v>1051</v>
      </c>
      <c r="F7" s="76">
        <v>1033</v>
      </c>
      <c r="G7" s="76">
        <v>1041</v>
      </c>
      <c r="H7" s="76">
        <v>1014</v>
      </c>
      <c r="I7" s="76">
        <v>1007</v>
      </c>
      <c r="J7" s="76">
        <v>1054</v>
      </c>
      <c r="K7" s="76">
        <v>1054</v>
      </c>
      <c r="L7" s="76">
        <v>1112</v>
      </c>
      <c r="M7" s="77">
        <v>1105</v>
      </c>
      <c r="N7" s="75">
        <f t="shared" si="0"/>
        <v>1053.6666666666667</v>
      </c>
    </row>
    <row r="8" spans="1:14" s="78" customFormat="1" ht="12" customHeight="1">
      <c r="A8" s="74" t="str">
        <f>'Pregnant Women Participating'!A8</f>
        <v>Massachusetts</v>
      </c>
      <c r="B8" s="75">
        <v>2681</v>
      </c>
      <c r="C8" s="76">
        <v>2822</v>
      </c>
      <c r="D8" s="76">
        <v>2861</v>
      </c>
      <c r="E8" s="76">
        <v>2880</v>
      </c>
      <c r="F8" s="76">
        <v>2933</v>
      </c>
      <c r="G8" s="76">
        <v>3196</v>
      </c>
      <c r="H8" s="76">
        <v>3184</v>
      </c>
      <c r="I8" s="76">
        <v>3140</v>
      </c>
      <c r="J8" s="76">
        <v>3210</v>
      </c>
      <c r="K8" s="76">
        <v>3182</v>
      </c>
      <c r="L8" s="76">
        <v>3331</v>
      </c>
      <c r="M8" s="77">
        <v>3415</v>
      </c>
      <c r="N8" s="75">
        <f t="shared" si="0"/>
        <v>3069.5833333333335</v>
      </c>
    </row>
    <row r="9" spans="1:14" s="78" customFormat="1" ht="12" customHeight="1">
      <c r="A9" s="74" t="str">
        <f>'Pregnant Women Participating'!A9</f>
        <v>New Hampshire</v>
      </c>
      <c r="B9" s="75">
        <v>700</v>
      </c>
      <c r="C9" s="76">
        <v>695</v>
      </c>
      <c r="D9" s="76">
        <v>698</v>
      </c>
      <c r="E9" s="76">
        <v>698</v>
      </c>
      <c r="F9" s="76">
        <v>671</v>
      </c>
      <c r="G9" s="76">
        <v>703</v>
      </c>
      <c r="H9" s="76">
        <v>713</v>
      </c>
      <c r="I9" s="76">
        <v>722</v>
      </c>
      <c r="J9" s="76">
        <v>719</v>
      </c>
      <c r="K9" s="76">
        <v>690</v>
      </c>
      <c r="L9" s="76">
        <v>683</v>
      </c>
      <c r="M9" s="77">
        <v>709</v>
      </c>
      <c r="N9" s="75">
        <f t="shared" si="0"/>
        <v>700.0833333333334</v>
      </c>
    </row>
    <row r="10" spans="1:14" s="78" customFormat="1" ht="12" customHeight="1">
      <c r="A10" s="74" t="str">
        <f>'Pregnant Women Participating'!A10</f>
        <v>New York</v>
      </c>
      <c r="B10" s="75">
        <v>7889</v>
      </c>
      <c r="C10" s="76">
        <v>7972</v>
      </c>
      <c r="D10" s="76">
        <v>8046</v>
      </c>
      <c r="E10" s="76">
        <v>8182</v>
      </c>
      <c r="F10" s="76">
        <v>8167</v>
      </c>
      <c r="G10" s="76">
        <v>8522</v>
      </c>
      <c r="H10" s="76">
        <v>8309</v>
      </c>
      <c r="I10" s="76">
        <v>8389</v>
      </c>
      <c r="J10" s="76">
        <v>8470</v>
      </c>
      <c r="K10" s="76">
        <v>8352</v>
      </c>
      <c r="L10" s="76">
        <v>8621</v>
      </c>
      <c r="M10" s="77">
        <v>8657</v>
      </c>
      <c r="N10" s="75">
        <f t="shared" si="0"/>
        <v>8298</v>
      </c>
    </row>
    <row r="11" spans="1:14" s="78" customFormat="1" ht="12" customHeight="1">
      <c r="A11" s="74" t="str">
        <f>'Pregnant Women Participating'!A11</f>
        <v>Rhode Island</v>
      </c>
      <c r="B11" s="75">
        <v>252</v>
      </c>
      <c r="C11" s="76">
        <v>265</v>
      </c>
      <c r="D11" s="76">
        <v>253</v>
      </c>
      <c r="E11" s="76">
        <v>246</v>
      </c>
      <c r="F11" s="76">
        <v>252</v>
      </c>
      <c r="G11" s="76">
        <v>240</v>
      </c>
      <c r="H11" s="76">
        <v>366</v>
      </c>
      <c r="I11" s="76">
        <v>232</v>
      </c>
      <c r="J11" s="76">
        <v>251</v>
      </c>
      <c r="K11" s="76">
        <v>373</v>
      </c>
      <c r="L11" s="76">
        <v>378</v>
      </c>
      <c r="M11" s="77">
        <v>389</v>
      </c>
      <c r="N11" s="75">
        <f t="shared" si="0"/>
        <v>291.4166666666667</v>
      </c>
    </row>
    <row r="12" spans="1:14" s="78" customFormat="1" ht="12" customHeight="1">
      <c r="A12" s="74" t="str">
        <f>'Pregnant Women Participating'!A12</f>
        <v>Vermont</v>
      </c>
      <c r="B12" s="75">
        <v>847</v>
      </c>
      <c r="C12" s="76">
        <v>890</v>
      </c>
      <c r="D12" s="76">
        <v>848</v>
      </c>
      <c r="E12" s="76">
        <v>823</v>
      </c>
      <c r="F12" s="76">
        <v>856</v>
      </c>
      <c r="G12" s="76">
        <v>844</v>
      </c>
      <c r="H12" s="76">
        <v>834</v>
      </c>
      <c r="I12" s="76">
        <v>811</v>
      </c>
      <c r="J12" s="76">
        <v>827</v>
      </c>
      <c r="K12" s="76">
        <v>783</v>
      </c>
      <c r="L12" s="76">
        <v>799</v>
      </c>
      <c r="M12" s="77">
        <v>792</v>
      </c>
      <c r="N12" s="75">
        <f t="shared" si="0"/>
        <v>829.5</v>
      </c>
    </row>
    <row r="13" spans="1:14" s="78" customFormat="1" ht="12" customHeight="1">
      <c r="A13" s="74" t="str">
        <f>'Pregnant Women Participating'!A13</f>
        <v>Indian Township, ME</v>
      </c>
      <c r="B13" s="75">
        <v>6</v>
      </c>
      <c r="C13" s="76">
        <v>5</v>
      </c>
      <c r="D13" s="76">
        <v>5</v>
      </c>
      <c r="E13" s="76">
        <v>3</v>
      </c>
      <c r="F13" s="76">
        <v>5</v>
      </c>
      <c r="G13" s="76">
        <v>4</v>
      </c>
      <c r="H13" s="76">
        <v>4</v>
      </c>
      <c r="I13" s="76">
        <v>6</v>
      </c>
      <c r="J13" s="76">
        <v>5</v>
      </c>
      <c r="K13" s="76">
        <v>4</v>
      </c>
      <c r="L13" s="76">
        <v>3</v>
      </c>
      <c r="M13" s="77">
        <v>4</v>
      </c>
      <c r="N13" s="75">
        <f t="shared" si="0"/>
        <v>4.5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2</v>
      </c>
      <c r="D14" s="76">
        <v>2</v>
      </c>
      <c r="E14" s="76">
        <v>1</v>
      </c>
      <c r="F14" s="76">
        <v>0</v>
      </c>
      <c r="G14" s="76">
        <v>0</v>
      </c>
      <c r="H14" s="76">
        <v>0</v>
      </c>
      <c r="I14" s="76">
        <v>1</v>
      </c>
      <c r="J14" s="76">
        <v>0</v>
      </c>
      <c r="K14" s="76">
        <v>2</v>
      </c>
      <c r="L14" s="76">
        <v>0</v>
      </c>
      <c r="M14" s="77">
        <v>0</v>
      </c>
      <c r="N14" s="75">
        <f t="shared" si="0"/>
        <v>0.6666666666666666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1</v>
      </c>
      <c r="D15" s="76">
        <v>1</v>
      </c>
      <c r="E15" s="76">
        <v>1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1</v>
      </c>
      <c r="M15" s="77">
        <v>1</v>
      </c>
      <c r="N15" s="75">
        <f t="shared" si="0"/>
        <v>0.5</v>
      </c>
    </row>
    <row r="16" spans="1:14" s="83" customFormat="1" ht="24.75" customHeight="1">
      <c r="A16" s="79" t="str">
        <f>'Pregnant Women Participating'!A16</f>
        <v>Northeast Region</v>
      </c>
      <c r="B16" s="80">
        <v>14350</v>
      </c>
      <c r="C16" s="81">
        <v>14649</v>
      </c>
      <c r="D16" s="81">
        <v>14653</v>
      </c>
      <c r="E16" s="81">
        <v>14767</v>
      </c>
      <c r="F16" s="81">
        <v>14790</v>
      </c>
      <c r="G16" s="81">
        <v>15504</v>
      </c>
      <c r="H16" s="81">
        <v>15381</v>
      </c>
      <c r="I16" s="81">
        <v>15297</v>
      </c>
      <c r="J16" s="81">
        <v>15534</v>
      </c>
      <c r="K16" s="81">
        <v>15438</v>
      </c>
      <c r="L16" s="81">
        <v>15925</v>
      </c>
      <c r="M16" s="82">
        <v>16052</v>
      </c>
      <c r="N16" s="80">
        <f t="shared" si="0"/>
        <v>15195</v>
      </c>
    </row>
    <row r="17" spans="1:14" ht="12" customHeight="1">
      <c r="A17" s="74" t="str">
        <f>'Pregnant Women Participating'!A17</f>
        <v>Delaware</v>
      </c>
      <c r="B17" s="75">
        <v>326</v>
      </c>
      <c r="C17" s="76">
        <v>310</v>
      </c>
      <c r="D17" s="76">
        <v>313</v>
      </c>
      <c r="E17" s="76">
        <v>330</v>
      </c>
      <c r="F17" s="76">
        <v>331</v>
      </c>
      <c r="G17" s="76">
        <v>333</v>
      </c>
      <c r="H17" s="76">
        <v>353</v>
      </c>
      <c r="I17" s="76">
        <v>360</v>
      </c>
      <c r="J17" s="76">
        <v>344</v>
      </c>
      <c r="K17" s="76">
        <v>347</v>
      </c>
      <c r="L17" s="76">
        <v>361</v>
      </c>
      <c r="M17" s="77">
        <v>344</v>
      </c>
      <c r="N17" s="75">
        <f t="shared" si="0"/>
        <v>337.6666666666667</v>
      </c>
    </row>
    <row r="18" spans="1:14" ht="12" customHeight="1">
      <c r="A18" s="74" t="str">
        <f>'Pregnant Women Participating'!A18</f>
        <v>District of Columbia</v>
      </c>
      <c r="B18" s="75">
        <v>188</v>
      </c>
      <c r="C18" s="76">
        <v>191</v>
      </c>
      <c r="D18" s="76">
        <v>186</v>
      </c>
      <c r="E18" s="76">
        <v>190</v>
      </c>
      <c r="F18" s="76">
        <v>185</v>
      </c>
      <c r="G18" s="76">
        <v>176</v>
      </c>
      <c r="H18" s="76">
        <v>172</v>
      </c>
      <c r="I18" s="76">
        <v>161</v>
      </c>
      <c r="J18" s="76">
        <v>173</v>
      </c>
      <c r="K18" s="76">
        <v>183</v>
      </c>
      <c r="L18" s="76">
        <v>178</v>
      </c>
      <c r="M18" s="77">
        <v>195</v>
      </c>
      <c r="N18" s="75">
        <f t="shared" si="0"/>
        <v>181.5</v>
      </c>
    </row>
    <row r="19" spans="1:14" ht="12" customHeight="1">
      <c r="A19" s="74" t="str">
        <f>'Pregnant Women Participating'!A19</f>
        <v>Maryland</v>
      </c>
      <c r="B19" s="75">
        <v>4029</v>
      </c>
      <c r="C19" s="76">
        <v>3483</v>
      </c>
      <c r="D19" s="76">
        <v>3464</v>
      </c>
      <c r="E19" s="76">
        <v>3402</v>
      </c>
      <c r="F19" s="76">
        <v>3344</v>
      </c>
      <c r="G19" s="76">
        <v>3420</v>
      </c>
      <c r="H19" s="76">
        <v>3410</v>
      </c>
      <c r="I19" s="76">
        <v>3503</v>
      </c>
      <c r="J19" s="76">
        <v>3594</v>
      </c>
      <c r="K19" s="76">
        <v>3561</v>
      </c>
      <c r="L19" s="76">
        <v>3616</v>
      </c>
      <c r="M19" s="77">
        <v>3656</v>
      </c>
      <c r="N19" s="75">
        <f t="shared" si="0"/>
        <v>3540.1666666666665</v>
      </c>
    </row>
    <row r="20" spans="1:14" ht="12" customHeight="1">
      <c r="A20" s="74" t="str">
        <f>'Pregnant Women Participating'!A20</f>
        <v>New Jersey</v>
      </c>
      <c r="B20" s="75">
        <v>3563</v>
      </c>
      <c r="C20" s="76">
        <v>3563</v>
      </c>
      <c r="D20" s="76">
        <v>3553</v>
      </c>
      <c r="E20" s="76">
        <v>3522</v>
      </c>
      <c r="F20" s="76">
        <v>3578</v>
      </c>
      <c r="G20" s="76">
        <v>3805</v>
      </c>
      <c r="H20" s="76">
        <v>3816</v>
      </c>
      <c r="I20" s="76">
        <v>3877</v>
      </c>
      <c r="J20" s="76">
        <v>3905</v>
      </c>
      <c r="K20" s="76">
        <v>3942</v>
      </c>
      <c r="L20" s="76">
        <v>4044</v>
      </c>
      <c r="M20" s="77">
        <v>4165</v>
      </c>
      <c r="N20" s="75">
        <f t="shared" si="0"/>
        <v>3777.75</v>
      </c>
    </row>
    <row r="21" spans="1:14" ht="12" customHeight="1">
      <c r="A21" s="74" t="str">
        <f>'Pregnant Women Participating'!A21</f>
        <v>Pennsylvania</v>
      </c>
      <c r="B21" s="75">
        <v>8977</v>
      </c>
      <c r="C21" s="76">
        <v>9043</v>
      </c>
      <c r="D21" s="76">
        <v>8687</v>
      </c>
      <c r="E21" s="76">
        <v>8607</v>
      </c>
      <c r="F21" s="76">
        <v>8559</v>
      </c>
      <c r="G21" s="76">
        <v>8636</v>
      </c>
      <c r="H21" s="76">
        <v>8860</v>
      </c>
      <c r="I21" s="76">
        <v>8838</v>
      </c>
      <c r="J21" s="76">
        <v>8910</v>
      </c>
      <c r="K21" s="76">
        <v>8793</v>
      </c>
      <c r="L21" s="76">
        <v>8960</v>
      </c>
      <c r="M21" s="77">
        <v>8851</v>
      </c>
      <c r="N21" s="75">
        <f t="shared" si="0"/>
        <v>8810.083333333334</v>
      </c>
    </row>
    <row r="22" spans="1:14" ht="12" customHeight="1">
      <c r="A22" s="74" t="str">
        <f>'Pregnant Women Participating'!A22</f>
        <v>Puerto Rico</v>
      </c>
      <c r="B22" s="75">
        <v>1470</v>
      </c>
      <c r="C22" s="76">
        <v>2450</v>
      </c>
      <c r="D22" s="76">
        <v>2535</v>
      </c>
      <c r="E22" s="76">
        <v>2520</v>
      </c>
      <c r="F22" s="76">
        <v>2669</v>
      </c>
      <c r="G22" s="76">
        <v>2779</v>
      </c>
      <c r="H22" s="76">
        <v>2811</v>
      </c>
      <c r="I22" s="76">
        <v>2855</v>
      </c>
      <c r="J22" s="76">
        <v>2954</v>
      </c>
      <c r="K22" s="76">
        <v>2944</v>
      </c>
      <c r="L22" s="76">
        <v>3064</v>
      </c>
      <c r="M22" s="77">
        <v>3269</v>
      </c>
      <c r="N22" s="75">
        <f t="shared" si="0"/>
        <v>2693.3333333333335</v>
      </c>
    </row>
    <row r="23" spans="1:14" ht="12" customHeight="1">
      <c r="A23" s="74" t="str">
        <f>'Pregnant Women Participating'!A23</f>
        <v>Virginia</v>
      </c>
      <c r="B23" s="75">
        <v>2720</v>
      </c>
      <c r="C23" s="76">
        <v>2738</v>
      </c>
      <c r="D23" s="76">
        <v>2649</v>
      </c>
      <c r="E23" s="76">
        <v>2697</v>
      </c>
      <c r="F23" s="76">
        <v>2722</v>
      </c>
      <c r="G23" s="76">
        <v>2779</v>
      </c>
      <c r="H23" s="76">
        <v>2724</v>
      </c>
      <c r="I23" s="76">
        <v>2662</v>
      </c>
      <c r="J23" s="76">
        <v>2760</v>
      </c>
      <c r="K23" s="76">
        <v>2808</v>
      </c>
      <c r="L23" s="76">
        <v>2916</v>
      </c>
      <c r="M23" s="77">
        <v>2996</v>
      </c>
      <c r="N23" s="75">
        <f t="shared" si="0"/>
        <v>2764.25</v>
      </c>
    </row>
    <row r="24" spans="1:14" ht="12" customHeight="1">
      <c r="A24" s="74" t="str">
        <f>'Pregnant Women Participating'!A24</f>
        <v>Virgin Islands</v>
      </c>
      <c r="B24" s="75">
        <v>44</v>
      </c>
      <c r="C24" s="76">
        <v>43</v>
      </c>
      <c r="D24" s="76">
        <v>44</v>
      </c>
      <c r="E24" s="76">
        <v>48</v>
      </c>
      <c r="F24" s="76">
        <v>50</v>
      </c>
      <c r="G24" s="76">
        <v>49</v>
      </c>
      <c r="H24" s="76">
        <v>45</v>
      </c>
      <c r="I24" s="76">
        <v>44</v>
      </c>
      <c r="J24" s="76">
        <v>48</v>
      </c>
      <c r="K24" s="76">
        <v>54</v>
      </c>
      <c r="L24" s="76">
        <v>48</v>
      </c>
      <c r="M24" s="77">
        <v>43</v>
      </c>
      <c r="N24" s="75">
        <f t="shared" si="0"/>
        <v>46.666666666666664</v>
      </c>
    </row>
    <row r="25" spans="1:14" ht="12" customHeight="1">
      <c r="A25" s="74" t="str">
        <f>'Pregnant Women Participating'!A25</f>
        <v>West Virginia</v>
      </c>
      <c r="B25" s="75">
        <v>1145</v>
      </c>
      <c r="C25" s="76">
        <v>1172</v>
      </c>
      <c r="D25" s="76">
        <v>1142</v>
      </c>
      <c r="E25" s="76">
        <v>1157</v>
      </c>
      <c r="F25" s="76">
        <v>1183</v>
      </c>
      <c r="G25" s="76">
        <v>1202</v>
      </c>
      <c r="H25" s="76">
        <v>1190</v>
      </c>
      <c r="I25" s="76">
        <v>1192</v>
      </c>
      <c r="J25" s="76">
        <v>1196</v>
      </c>
      <c r="K25" s="76">
        <v>1220</v>
      </c>
      <c r="L25" s="76">
        <v>1241</v>
      </c>
      <c r="M25" s="77">
        <v>1252</v>
      </c>
      <c r="N25" s="75">
        <f t="shared" si="0"/>
        <v>1191</v>
      </c>
    </row>
    <row r="26" spans="1:14" s="84" customFormat="1" ht="24.75" customHeight="1">
      <c r="A26" s="79" t="str">
        <f>'Pregnant Women Participating'!A26</f>
        <v>Mid-Atlantic Region</v>
      </c>
      <c r="B26" s="80">
        <v>22462</v>
      </c>
      <c r="C26" s="81">
        <v>22993</v>
      </c>
      <c r="D26" s="81">
        <v>22573</v>
      </c>
      <c r="E26" s="81">
        <v>22473</v>
      </c>
      <c r="F26" s="81">
        <v>22621</v>
      </c>
      <c r="G26" s="81">
        <v>23179</v>
      </c>
      <c r="H26" s="81">
        <v>23381</v>
      </c>
      <c r="I26" s="81">
        <v>23492</v>
      </c>
      <c r="J26" s="81">
        <v>23884</v>
      </c>
      <c r="K26" s="81">
        <v>23852</v>
      </c>
      <c r="L26" s="81">
        <v>24428</v>
      </c>
      <c r="M26" s="82">
        <v>24771</v>
      </c>
      <c r="N26" s="80">
        <f t="shared" si="0"/>
        <v>23342.416666666668</v>
      </c>
    </row>
    <row r="27" spans="1:14" ht="12" customHeight="1">
      <c r="A27" s="74" t="str">
        <f>'Pregnant Women Participating'!A27</f>
        <v>Alabama</v>
      </c>
      <c r="B27" s="75">
        <v>1604</v>
      </c>
      <c r="C27" s="76">
        <v>1616</v>
      </c>
      <c r="D27" s="76">
        <v>1581</v>
      </c>
      <c r="E27" s="76">
        <v>1560</v>
      </c>
      <c r="F27" s="76">
        <v>1646</v>
      </c>
      <c r="G27" s="76">
        <v>1649</v>
      </c>
      <c r="H27" s="76">
        <v>1742</v>
      </c>
      <c r="I27" s="76">
        <v>1712</v>
      </c>
      <c r="J27" s="76">
        <v>1726</v>
      </c>
      <c r="K27" s="76">
        <v>1765</v>
      </c>
      <c r="L27" s="76">
        <v>1742</v>
      </c>
      <c r="M27" s="77">
        <v>1744</v>
      </c>
      <c r="N27" s="75">
        <f t="shared" si="0"/>
        <v>1673.9166666666667</v>
      </c>
    </row>
    <row r="28" spans="1:14" ht="12" customHeight="1">
      <c r="A28" s="74" t="str">
        <f>'Pregnant Women Participating'!A28</f>
        <v>Florida</v>
      </c>
      <c r="B28" s="75">
        <v>12409</v>
      </c>
      <c r="C28" s="76">
        <v>12264</v>
      </c>
      <c r="D28" s="76">
        <v>12170</v>
      </c>
      <c r="E28" s="76">
        <v>12321</v>
      </c>
      <c r="F28" s="76">
        <v>12346</v>
      </c>
      <c r="G28" s="76">
        <v>12503</v>
      </c>
      <c r="H28" s="76">
        <v>12806</v>
      </c>
      <c r="I28" s="76">
        <v>12899</v>
      </c>
      <c r="J28" s="76">
        <v>13154</v>
      </c>
      <c r="K28" s="76">
        <v>13171</v>
      </c>
      <c r="L28" s="76">
        <v>13911</v>
      </c>
      <c r="M28" s="77">
        <v>14164</v>
      </c>
      <c r="N28" s="75">
        <f t="shared" si="0"/>
        <v>12843.166666666666</v>
      </c>
    </row>
    <row r="29" spans="1:14" ht="12" customHeight="1">
      <c r="A29" s="74" t="str">
        <f>'Pregnant Women Participating'!A29</f>
        <v>Georgia</v>
      </c>
      <c r="B29" s="75">
        <v>3751</v>
      </c>
      <c r="C29" s="76">
        <v>3777</v>
      </c>
      <c r="D29" s="76">
        <v>3619</v>
      </c>
      <c r="E29" s="76">
        <v>3778</v>
      </c>
      <c r="F29" s="76">
        <v>3815</v>
      </c>
      <c r="G29" s="76">
        <v>3970</v>
      </c>
      <c r="H29" s="76">
        <v>4012</v>
      </c>
      <c r="I29" s="76">
        <v>4024</v>
      </c>
      <c r="J29" s="76">
        <v>4021</v>
      </c>
      <c r="K29" s="76">
        <v>2432</v>
      </c>
      <c r="L29" s="76">
        <v>1081</v>
      </c>
      <c r="M29" s="77">
        <v>82</v>
      </c>
      <c r="N29" s="75">
        <f t="shared" si="0"/>
        <v>3196.8333333333335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>
        <v>1571</v>
      </c>
      <c r="L30" s="76">
        <v>3044</v>
      </c>
      <c r="M30" s="77">
        <v>4132</v>
      </c>
      <c r="N30" s="75">
        <f t="shared" si="0"/>
        <v>2915.6666666666665</v>
      </c>
    </row>
    <row r="31" spans="1:14" ht="12" customHeight="1">
      <c r="A31" s="74" t="str">
        <f>'Pregnant Women Participating'!A31</f>
        <v>Kentucky</v>
      </c>
      <c r="B31" s="75">
        <v>1487</v>
      </c>
      <c r="C31" s="76">
        <v>1455</v>
      </c>
      <c r="D31" s="76">
        <v>1180</v>
      </c>
      <c r="E31" s="76">
        <v>2134</v>
      </c>
      <c r="F31" s="76">
        <v>2161</v>
      </c>
      <c r="G31" s="76">
        <v>2289</v>
      </c>
      <c r="H31" s="76">
        <v>2474</v>
      </c>
      <c r="I31" s="76">
        <v>2565</v>
      </c>
      <c r="J31" s="76">
        <v>2606</v>
      </c>
      <c r="K31" s="76">
        <v>664</v>
      </c>
      <c r="L31" s="76">
        <v>755</v>
      </c>
      <c r="M31" s="77">
        <v>842</v>
      </c>
      <c r="N31" s="75">
        <f t="shared" si="0"/>
        <v>1717.6666666666667</v>
      </c>
    </row>
    <row r="32" spans="1:14" ht="12" customHeight="1">
      <c r="A32" s="74" t="str">
        <f>'Pregnant Women Participating'!A32</f>
        <v>Mississippi</v>
      </c>
      <c r="B32" s="75">
        <v>684</v>
      </c>
      <c r="C32" s="76">
        <v>642</v>
      </c>
      <c r="D32" s="76">
        <v>640</v>
      </c>
      <c r="E32" s="76">
        <v>621</v>
      </c>
      <c r="F32" s="76">
        <v>599</v>
      </c>
      <c r="G32" s="76">
        <v>631</v>
      </c>
      <c r="H32" s="76">
        <v>609</v>
      </c>
      <c r="I32" s="76">
        <v>608</v>
      </c>
      <c r="J32" s="76">
        <v>645</v>
      </c>
      <c r="K32" s="76">
        <v>636</v>
      </c>
      <c r="L32" s="76">
        <v>625</v>
      </c>
      <c r="M32" s="77">
        <v>636</v>
      </c>
      <c r="N32" s="75">
        <f t="shared" si="0"/>
        <v>631.3333333333334</v>
      </c>
    </row>
    <row r="33" spans="1:14" ht="12" customHeight="1">
      <c r="A33" s="74" t="str">
        <f>'Pregnant Women Participating'!A33</f>
        <v>North Carolina</v>
      </c>
      <c r="B33" s="75">
        <v>5693</v>
      </c>
      <c r="C33" s="76">
        <v>5658</v>
      </c>
      <c r="D33" s="76">
        <v>5692</v>
      </c>
      <c r="E33" s="76">
        <v>5703</v>
      </c>
      <c r="F33" s="76">
        <v>5758</v>
      </c>
      <c r="G33" s="76">
        <v>5174</v>
      </c>
      <c r="H33" s="76">
        <v>5140</v>
      </c>
      <c r="I33" s="76">
        <v>5266</v>
      </c>
      <c r="J33" s="76">
        <v>5390</v>
      </c>
      <c r="K33" s="76">
        <v>5589</v>
      </c>
      <c r="L33" s="76">
        <v>5739</v>
      </c>
      <c r="M33" s="77">
        <v>5827</v>
      </c>
      <c r="N33" s="75">
        <f t="shared" si="0"/>
        <v>5552.416666666667</v>
      </c>
    </row>
    <row r="34" spans="1:14" ht="12" customHeight="1">
      <c r="A34" s="74" t="str">
        <f>'Pregnant Women Participating'!A34</f>
        <v>South Carolina</v>
      </c>
      <c r="B34" s="75">
        <v>2041</v>
      </c>
      <c r="C34" s="76">
        <v>2065</v>
      </c>
      <c r="D34" s="76">
        <v>1983</v>
      </c>
      <c r="E34" s="76">
        <v>2017</v>
      </c>
      <c r="F34" s="76">
        <v>2055</v>
      </c>
      <c r="G34" s="76">
        <v>2094</v>
      </c>
      <c r="H34" s="76">
        <v>2057</v>
      </c>
      <c r="I34" s="76">
        <v>2055</v>
      </c>
      <c r="J34" s="76">
        <v>2079</v>
      </c>
      <c r="K34" s="76">
        <v>2071</v>
      </c>
      <c r="L34" s="76">
        <v>2196</v>
      </c>
      <c r="M34" s="77">
        <v>2328</v>
      </c>
      <c r="N34" s="75">
        <f t="shared" si="0"/>
        <v>2086.75</v>
      </c>
    </row>
    <row r="35" spans="1:14" ht="12" customHeight="1">
      <c r="A35" s="74" t="str">
        <f>'Pregnant Women Participating'!A35</f>
        <v>Tennessee</v>
      </c>
      <c r="B35" s="75">
        <v>2849</v>
      </c>
      <c r="C35" s="76">
        <v>2867</v>
      </c>
      <c r="D35" s="76">
        <v>2835</v>
      </c>
      <c r="E35" s="76">
        <v>2808</v>
      </c>
      <c r="F35" s="76">
        <v>2871</v>
      </c>
      <c r="G35" s="76">
        <v>3010</v>
      </c>
      <c r="H35" s="76">
        <v>3034</v>
      </c>
      <c r="I35" s="76">
        <v>3025</v>
      </c>
      <c r="J35" s="76">
        <v>3008</v>
      </c>
      <c r="K35" s="76">
        <v>3011</v>
      </c>
      <c r="L35" s="76">
        <v>3159</v>
      </c>
      <c r="M35" s="77">
        <v>3207</v>
      </c>
      <c r="N35" s="75">
        <f t="shared" si="0"/>
        <v>2973.6666666666665</v>
      </c>
    </row>
    <row r="36" spans="1:14" ht="12" customHeight="1">
      <c r="A36" s="74" t="str">
        <f>'Pregnant Women Participating'!A36</f>
        <v>Choctaw Indians, MS</v>
      </c>
      <c r="B36" s="75">
        <v>2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1</v>
      </c>
      <c r="K36" s="76">
        <v>0</v>
      </c>
      <c r="L36" s="76">
        <v>0</v>
      </c>
      <c r="M36" s="77">
        <v>1</v>
      </c>
      <c r="N36" s="75">
        <f t="shared" si="0"/>
        <v>0.3333333333333333</v>
      </c>
    </row>
    <row r="37" spans="1:14" ht="12" customHeight="1">
      <c r="A37" s="74" t="str">
        <f>'Pregnant Women Participating'!A37</f>
        <v>Eastern Cherokee, NC</v>
      </c>
      <c r="B37" s="75">
        <v>22</v>
      </c>
      <c r="C37" s="76">
        <v>22</v>
      </c>
      <c r="D37" s="76">
        <v>20</v>
      </c>
      <c r="E37" s="76">
        <v>26</v>
      </c>
      <c r="F37" s="76">
        <v>24</v>
      </c>
      <c r="G37" s="76">
        <v>23</v>
      </c>
      <c r="H37" s="76">
        <v>23</v>
      </c>
      <c r="I37" s="76">
        <v>20</v>
      </c>
      <c r="J37" s="76">
        <v>16</v>
      </c>
      <c r="K37" s="76">
        <v>22</v>
      </c>
      <c r="L37" s="76">
        <v>20</v>
      </c>
      <c r="M37" s="77">
        <v>22</v>
      </c>
      <c r="N37" s="75">
        <f t="shared" si="0"/>
        <v>21.666666666666668</v>
      </c>
    </row>
    <row r="38" spans="1:14" s="84" customFormat="1" ht="24.75" customHeight="1">
      <c r="A38" s="79" t="str">
        <f>'Pregnant Women Participating'!A38</f>
        <v>Southeast Region</v>
      </c>
      <c r="B38" s="80">
        <v>30542</v>
      </c>
      <c r="C38" s="81">
        <v>30366</v>
      </c>
      <c r="D38" s="81">
        <v>29720</v>
      </c>
      <c r="E38" s="81">
        <v>30968</v>
      </c>
      <c r="F38" s="81">
        <v>31275</v>
      </c>
      <c r="G38" s="81">
        <v>31343</v>
      </c>
      <c r="H38" s="81">
        <v>31897</v>
      </c>
      <c r="I38" s="81">
        <v>32174</v>
      </c>
      <c r="J38" s="81">
        <v>32646</v>
      </c>
      <c r="K38" s="81">
        <v>30932</v>
      </c>
      <c r="L38" s="81">
        <v>32272</v>
      </c>
      <c r="M38" s="82">
        <v>32985</v>
      </c>
      <c r="N38" s="80">
        <f aca="true" t="shared" si="1" ref="N38:N69">IF(SUM(B38:M38)&gt;0,AVERAGE(B38:M38),"0")</f>
        <v>31426.666666666668</v>
      </c>
    </row>
    <row r="39" spans="1:14" ht="12" customHeight="1">
      <c r="A39" s="74" t="str">
        <f>'Pregnant Women Participating'!A39</f>
        <v>Illinois</v>
      </c>
      <c r="B39" s="75">
        <v>5410</v>
      </c>
      <c r="C39" s="76">
        <v>5390</v>
      </c>
      <c r="D39" s="76">
        <v>5250</v>
      </c>
      <c r="E39" s="76">
        <v>5287</v>
      </c>
      <c r="F39" s="76">
        <v>5129</v>
      </c>
      <c r="G39" s="76">
        <v>5180</v>
      </c>
      <c r="H39" s="76">
        <v>5093</v>
      </c>
      <c r="I39" s="76">
        <v>5095</v>
      </c>
      <c r="J39" s="76">
        <v>5240</v>
      </c>
      <c r="K39" s="76">
        <v>5206</v>
      </c>
      <c r="L39" s="76">
        <v>5327</v>
      </c>
      <c r="M39" s="77">
        <v>5253</v>
      </c>
      <c r="N39" s="75">
        <f t="shared" si="1"/>
        <v>5238.333333333333</v>
      </c>
    </row>
    <row r="40" spans="1:14" ht="12" customHeight="1">
      <c r="A40" s="74" t="str">
        <f>'Pregnant Women Participating'!A40</f>
        <v>Indiana</v>
      </c>
      <c r="B40" s="75">
        <v>1050</v>
      </c>
      <c r="C40" s="76">
        <v>1065</v>
      </c>
      <c r="D40" s="76">
        <v>1078</v>
      </c>
      <c r="E40" s="76">
        <v>1079</v>
      </c>
      <c r="F40" s="76">
        <v>1085</v>
      </c>
      <c r="G40" s="76">
        <v>1152</v>
      </c>
      <c r="H40" s="76">
        <v>1225</v>
      </c>
      <c r="I40" s="76">
        <v>1193</v>
      </c>
      <c r="J40" s="76">
        <v>1229</v>
      </c>
      <c r="K40" s="76">
        <v>3404</v>
      </c>
      <c r="L40" s="76">
        <v>3566</v>
      </c>
      <c r="M40" s="77">
        <v>3490</v>
      </c>
      <c r="N40" s="75">
        <f t="shared" si="1"/>
        <v>1718</v>
      </c>
    </row>
    <row r="41" spans="1:14" ht="12" customHeight="1">
      <c r="A41" s="74" t="str">
        <f>'Pregnant Women Participating'!A41</f>
        <v>Michigan</v>
      </c>
      <c r="B41" s="75">
        <v>9487</v>
      </c>
      <c r="C41" s="76">
        <v>9884</v>
      </c>
      <c r="D41" s="76">
        <v>10245</v>
      </c>
      <c r="E41" s="76">
        <v>6338</v>
      </c>
      <c r="F41" s="76">
        <v>6218</v>
      </c>
      <c r="G41" s="76">
        <v>6514</v>
      </c>
      <c r="H41" s="76">
        <v>6507</v>
      </c>
      <c r="I41" s="76">
        <v>6621</v>
      </c>
      <c r="J41" s="76">
        <v>6685</v>
      </c>
      <c r="K41" s="76">
        <v>6847</v>
      </c>
      <c r="L41" s="76">
        <v>7011</v>
      </c>
      <c r="M41" s="77">
        <v>7090</v>
      </c>
      <c r="N41" s="75">
        <f t="shared" si="1"/>
        <v>7453.916666666667</v>
      </c>
    </row>
    <row r="42" spans="1:14" ht="12" customHeight="1">
      <c r="A42" s="74" t="str">
        <f>'Pregnant Women Participating'!A42</f>
        <v>Minnesota</v>
      </c>
      <c r="B42" s="75">
        <v>4293</v>
      </c>
      <c r="C42" s="76">
        <v>4410</v>
      </c>
      <c r="D42" s="76">
        <v>4343</v>
      </c>
      <c r="E42" s="76">
        <v>4403</v>
      </c>
      <c r="F42" s="76">
        <v>4484</v>
      </c>
      <c r="G42" s="76">
        <v>4439</v>
      </c>
      <c r="H42" s="76">
        <v>4216</v>
      </c>
      <c r="I42" s="76">
        <v>4117</v>
      </c>
      <c r="J42" s="76">
        <v>4043</v>
      </c>
      <c r="K42" s="76">
        <v>4074</v>
      </c>
      <c r="L42" s="76">
        <v>4094</v>
      </c>
      <c r="M42" s="77">
        <v>4107</v>
      </c>
      <c r="N42" s="75">
        <f t="shared" si="1"/>
        <v>4251.916666666667</v>
      </c>
    </row>
    <row r="43" spans="1:14" ht="12" customHeight="1">
      <c r="A43" s="74" t="str">
        <f>'Pregnant Women Participating'!A43</f>
        <v>Ohio</v>
      </c>
      <c r="B43" s="75">
        <v>6028</v>
      </c>
      <c r="C43" s="76">
        <v>6055</v>
      </c>
      <c r="D43" s="76">
        <v>5936</v>
      </c>
      <c r="E43" s="76">
        <v>5938</v>
      </c>
      <c r="F43" s="76">
        <v>5751</v>
      </c>
      <c r="G43" s="76">
        <v>5920</v>
      </c>
      <c r="H43" s="76">
        <v>5955</v>
      </c>
      <c r="I43" s="76">
        <v>5992</v>
      </c>
      <c r="J43" s="76">
        <v>6107</v>
      </c>
      <c r="K43" s="76">
        <v>6082</v>
      </c>
      <c r="L43" s="76">
        <v>6263</v>
      </c>
      <c r="M43" s="77">
        <v>6215</v>
      </c>
      <c r="N43" s="75">
        <f t="shared" si="1"/>
        <v>6020.166666666667</v>
      </c>
    </row>
    <row r="44" spans="1:14" ht="12" customHeight="1">
      <c r="A44" s="74" t="str">
        <f>'Pregnant Women Participating'!A44</f>
        <v>Wisconsin</v>
      </c>
      <c r="B44" s="75">
        <v>3518</v>
      </c>
      <c r="C44" s="76">
        <v>3583</v>
      </c>
      <c r="D44" s="76">
        <v>3559</v>
      </c>
      <c r="E44" s="76">
        <v>3547</v>
      </c>
      <c r="F44" s="76">
        <v>3495</v>
      </c>
      <c r="G44" s="76">
        <v>3608</v>
      </c>
      <c r="H44" s="76">
        <v>3515</v>
      </c>
      <c r="I44" s="76">
        <v>3535</v>
      </c>
      <c r="J44" s="76">
        <v>3583</v>
      </c>
      <c r="K44" s="76">
        <v>3577</v>
      </c>
      <c r="L44" s="76">
        <v>3681</v>
      </c>
      <c r="M44" s="77">
        <v>3692</v>
      </c>
      <c r="N44" s="75">
        <f t="shared" si="1"/>
        <v>3574.4166666666665</v>
      </c>
    </row>
    <row r="45" spans="1:14" s="84" customFormat="1" ht="24.75" customHeight="1">
      <c r="A45" s="79" t="str">
        <f>'Pregnant Women Participating'!A45</f>
        <v>Midwest Region</v>
      </c>
      <c r="B45" s="80">
        <v>29786</v>
      </c>
      <c r="C45" s="81">
        <v>30387</v>
      </c>
      <c r="D45" s="81">
        <v>30411</v>
      </c>
      <c r="E45" s="81">
        <v>26592</v>
      </c>
      <c r="F45" s="81">
        <v>26162</v>
      </c>
      <c r="G45" s="81">
        <v>26813</v>
      </c>
      <c r="H45" s="81">
        <v>26511</v>
      </c>
      <c r="I45" s="81">
        <v>26553</v>
      </c>
      <c r="J45" s="81">
        <v>26887</v>
      </c>
      <c r="K45" s="81">
        <v>29190</v>
      </c>
      <c r="L45" s="81">
        <v>29942</v>
      </c>
      <c r="M45" s="82">
        <v>29847</v>
      </c>
      <c r="N45" s="80">
        <f t="shared" si="1"/>
        <v>28256.75</v>
      </c>
    </row>
    <row r="46" spans="1:14" ht="12" customHeight="1">
      <c r="A46" s="74" t="str">
        <f>'Pregnant Women Participating'!A46</f>
        <v>Arkansas</v>
      </c>
      <c r="B46" s="75">
        <v>1261</v>
      </c>
      <c r="C46" s="76">
        <v>1309</v>
      </c>
      <c r="D46" s="76">
        <v>1349</v>
      </c>
      <c r="E46" s="76">
        <v>1421</v>
      </c>
      <c r="F46" s="76">
        <v>1569</v>
      </c>
      <c r="G46" s="76">
        <v>1608</v>
      </c>
      <c r="H46" s="76">
        <v>1572</v>
      </c>
      <c r="I46" s="76">
        <v>1639</v>
      </c>
      <c r="J46" s="76">
        <v>1729</v>
      </c>
      <c r="K46" s="76">
        <v>1716</v>
      </c>
      <c r="L46" s="76">
        <v>1747</v>
      </c>
      <c r="M46" s="77">
        <v>1786</v>
      </c>
      <c r="N46" s="75">
        <f t="shared" si="1"/>
        <v>1558.8333333333333</v>
      </c>
    </row>
    <row r="47" spans="1:14" ht="12" customHeight="1">
      <c r="A47" s="74" t="str">
        <f>'Pregnant Women Participating'!A47</f>
        <v>Louisiana</v>
      </c>
      <c r="B47" s="75">
        <v>1231</v>
      </c>
      <c r="C47" s="76">
        <v>1238</v>
      </c>
      <c r="D47" s="76">
        <v>1253</v>
      </c>
      <c r="E47" s="76">
        <v>1204</v>
      </c>
      <c r="F47" s="76">
        <v>1203</v>
      </c>
      <c r="G47" s="76">
        <v>1240</v>
      </c>
      <c r="H47" s="76">
        <v>1166</v>
      </c>
      <c r="I47" s="76">
        <v>1206</v>
      </c>
      <c r="J47" s="76">
        <v>1250</v>
      </c>
      <c r="K47" s="76">
        <v>1203</v>
      </c>
      <c r="L47" s="76">
        <v>1306</v>
      </c>
      <c r="M47" s="77">
        <v>1328</v>
      </c>
      <c r="N47" s="75">
        <f t="shared" si="1"/>
        <v>1235.6666666666667</v>
      </c>
    </row>
    <row r="48" spans="1:14" ht="12" customHeight="1">
      <c r="A48" s="74" t="str">
        <f>'Pregnant Women Participating'!A48</f>
        <v>New Mexico</v>
      </c>
      <c r="B48" s="75">
        <v>2060</v>
      </c>
      <c r="C48" s="76">
        <v>2004</v>
      </c>
      <c r="D48" s="76">
        <v>2002</v>
      </c>
      <c r="E48" s="76">
        <v>2039</v>
      </c>
      <c r="F48" s="76">
        <v>2054</v>
      </c>
      <c r="G48" s="76">
        <v>2126</v>
      </c>
      <c r="H48" s="76">
        <v>2089</v>
      </c>
      <c r="I48" s="76">
        <v>2146</v>
      </c>
      <c r="J48" s="76">
        <v>2189</v>
      </c>
      <c r="K48" s="76">
        <v>2170</v>
      </c>
      <c r="L48" s="76">
        <v>2254</v>
      </c>
      <c r="M48" s="77">
        <v>2216</v>
      </c>
      <c r="N48" s="75">
        <f t="shared" si="1"/>
        <v>2112.4166666666665</v>
      </c>
    </row>
    <row r="49" spans="1:14" ht="12" customHeight="1">
      <c r="A49" s="74" t="str">
        <f>'Pregnant Women Participating'!A49</f>
        <v>Oklahoma</v>
      </c>
      <c r="B49" s="75">
        <v>3062</v>
      </c>
      <c r="C49" s="76">
        <v>3026</v>
      </c>
      <c r="D49" s="76">
        <v>3041</v>
      </c>
      <c r="E49" s="76">
        <v>3002</v>
      </c>
      <c r="F49" s="76">
        <v>2849</v>
      </c>
      <c r="G49" s="76">
        <v>3000</v>
      </c>
      <c r="H49" s="76">
        <v>2445</v>
      </c>
      <c r="I49" s="76">
        <v>2480</v>
      </c>
      <c r="J49" s="76">
        <v>2611</v>
      </c>
      <c r="K49" s="76">
        <v>2598</v>
      </c>
      <c r="L49" s="76">
        <v>2825</v>
      </c>
      <c r="M49" s="77">
        <v>2786</v>
      </c>
      <c r="N49" s="75">
        <f t="shared" si="1"/>
        <v>2810.4166666666665</v>
      </c>
    </row>
    <row r="50" spans="1:14" ht="12" customHeight="1">
      <c r="A50" s="74" t="str">
        <f>'Pregnant Women Participating'!A50</f>
        <v>Texas</v>
      </c>
      <c r="B50" s="75">
        <v>21463</v>
      </c>
      <c r="C50" s="76">
        <v>20995</v>
      </c>
      <c r="D50" s="76">
        <v>20525</v>
      </c>
      <c r="E50" s="76">
        <v>20399</v>
      </c>
      <c r="F50" s="76">
        <v>19885</v>
      </c>
      <c r="G50" s="76">
        <v>20568</v>
      </c>
      <c r="H50" s="76">
        <v>20397</v>
      </c>
      <c r="I50" s="76">
        <v>20581</v>
      </c>
      <c r="J50" s="76">
        <v>20694</v>
      </c>
      <c r="K50" s="76">
        <v>20532</v>
      </c>
      <c r="L50" s="76">
        <v>21102</v>
      </c>
      <c r="M50" s="77">
        <v>21159</v>
      </c>
      <c r="N50" s="75">
        <f t="shared" si="1"/>
        <v>20691.666666666668</v>
      </c>
    </row>
    <row r="51" spans="1:14" ht="12" customHeight="1">
      <c r="A51" s="74" t="str">
        <f>'Pregnant Women Participating'!A51</f>
        <v>Acoma, Canoncito &amp; Laguna, NM</v>
      </c>
      <c r="B51" s="75">
        <v>45</v>
      </c>
      <c r="C51" s="76">
        <v>43</v>
      </c>
      <c r="D51" s="76">
        <v>44</v>
      </c>
      <c r="E51" s="76">
        <v>43</v>
      </c>
      <c r="F51" s="76">
        <v>47</v>
      </c>
      <c r="G51" s="76">
        <v>53</v>
      </c>
      <c r="H51" s="76">
        <v>54</v>
      </c>
      <c r="I51" s="76">
        <v>52</v>
      </c>
      <c r="J51" s="76">
        <v>43</v>
      </c>
      <c r="K51" s="76">
        <v>44</v>
      </c>
      <c r="L51" s="76">
        <v>38</v>
      </c>
      <c r="M51" s="77">
        <v>39</v>
      </c>
      <c r="N51" s="75">
        <f t="shared" si="1"/>
        <v>45.416666666666664</v>
      </c>
    </row>
    <row r="52" spans="1:14" ht="12" customHeight="1">
      <c r="A52" s="74" t="str">
        <f>'Pregnant Women Participating'!A52</f>
        <v>Eight Northern Pueblos, NM</v>
      </c>
      <c r="B52" s="75">
        <v>3</v>
      </c>
      <c r="C52" s="76">
        <v>6</v>
      </c>
      <c r="D52" s="76">
        <v>5</v>
      </c>
      <c r="E52" s="76">
        <v>5</v>
      </c>
      <c r="F52" s="76">
        <v>6</v>
      </c>
      <c r="G52" s="76">
        <v>5</v>
      </c>
      <c r="H52" s="76">
        <v>4</v>
      </c>
      <c r="I52" s="76">
        <v>6</v>
      </c>
      <c r="J52" s="76">
        <v>5</v>
      </c>
      <c r="K52" s="76">
        <v>5</v>
      </c>
      <c r="L52" s="76">
        <v>6</v>
      </c>
      <c r="M52" s="77">
        <v>6</v>
      </c>
      <c r="N52" s="75">
        <f t="shared" si="1"/>
        <v>5.166666666666667</v>
      </c>
    </row>
    <row r="53" spans="1:14" ht="12" customHeight="1">
      <c r="A53" s="74" t="str">
        <f>'Pregnant Women Participating'!A53</f>
        <v>Five Sandoval Pueblos, NM</v>
      </c>
      <c r="B53" s="75">
        <v>27</v>
      </c>
      <c r="C53" s="76">
        <v>29</v>
      </c>
      <c r="D53" s="76">
        <v>21</v>
      </c>
      <c r="E53" s="76">
        <v>24</v>
      </c>
      <c r="F53" s="76">
        <v>24</v>
      </c>
      <c r="G53" s="76">
        <v>23</v>
      </c>
      <c r="H53" s="76">
        <v>22</v>
      </c>
      <c r="I53" s="76">
        <v>19</v>
      </c>
      <c r="J53" s="76">
        <v>17</v>
      </c>
      <c r="K53" s="76">
        <v>21</v>
      </c>
      <c r="L53" s="76">
        <v>22</v>
      </c>
      <c r="M53" s="77">
        <v>23</v>
      </c>
      <c r="N53" s="75">
        <f t="shared" si="1"/>
        <v>22.666666666666668</v>
      </c>
    </row>
    <row r="54" spans="1:14" ht="12" customHeight="1">
      <c r="A54" s="74" t="str">
        <f>'Pregnant Women Participating'!A54</f>
        <v>Isleta Pueblo, NM</v>
      </c>
      <c r="B54" s="75">
        <v>45</v>
      </c>
      <c r="C54" s="76">
        <v>44</v>
      </c>
      <c r="D54" s="76">
        <v>40</v>
      </c>
      <c r="E54" s="76">
        <v>47</v>
      </c>
      <c r="F54" s="76">
        <v>44</v>
      </c>
      <c r="G54" s="76">
        <v>45</v>
      </c>
      <c r="H54" s="76">
        <v>45</v>
      </c>
      <c r="I54" s="76">
        <v>44</v>
      </c>
      <c r="J54" s="76">
        <v>44</v>
      </c>
      <c r="K54" s="76">
        <v>41</v>
      </c>
      <c r="L54" s="76">
        <v>35</v>
      </c>
      <c r="M54" s="77">
        <v>49</v>
      </c>
      <c r="N54" s="75">
        <f t="shared" si="1"/>
        <v>43.583333333333336</v>
      </c>
    </row>
    <row r="55" spans="1:14" ht="12" customHeight="1">
      <c r="A55" s="74" t="str">
        <f>'Pregnant Women Participating'!A55</f>
        <v>San Felipe Pueblo, NM</v>
      </c>
      <c r="B55" s="75">
        <v>5</v>
      </c>
      <c r="C55" s="76">
        <v>6</v>
      </c>
      <c r="D55" s="76">
        <v>11</v>
      </c>
      <c r="E55" s="76">
        <v>9</v>
      </c>
      <c r="F55" s="76">
        <v>13</v>
      </c>
      <c r="G55" s="76">
        <v>13</v>
      </c>
      <c r="H55" s="76">
        <v>8</v>
      </c>
      <c r="I55" s="76">
        <v>14</v>
      </c>
      <c r="J55" s="76">
        <v>13</v>
      </c>
      <c r="K55" s="76">
        <v>9</v>
      </c>
      <c r="L55" s="76">
        <v>14</v>
      </c>
      <c r="M55" s="77">
        <v>18</v>
      </c>
      <c r="N55" s="75">
        <f t="shared" si="1"/>
        <v>11.083333333333334</v>
      </c>
    </row>
    <row r="56" spans="1:14" ht="12" customHeight="1">
      <c r="A56" s="74" t="str">
        <f>'Pregnant Women Participating'!A56</f>
        <v>Santo Domingo Tribe, NM</v>
      </c>
      <c r="B56" s="75">
        <v>15</v>
      </c>
      <c r="C56" s="76">
        <v>13</v>
      </c>
      <c r="D56" s="76">
        <v>16</v>
      </c>
      <c r="E56" s="76">
        <v>17</v>
      </c>
      <c r="F56" s="76">
        <v>15</v>
      </c>
      <c r="G56" s="76">
        <v>15</v>
      </c>
      <c r="H56" s="76">
        <v>12</v>
      </c>
      <c r="I56" s="76">
        <v>14</v>
      </c>
      <c r="J56" s="76">
        <v>9</v>
      </c>
      <c r="K56" s="76">
        <v>10</v>
      </c>
      <c r="L56" s="76">
        <v>8</v>
      </c>
      <c r="M56" s="77">
        <v>9</v>
      </c>
      <c r="N56" s="75">
        <f t="shared" si="1"/>
        <v>12.75</v>
      </c>
    </row>
    <row r="57" spans="1:14" ht="12" customHeight="1">
      <c r="A57" s="74" t="str">
        <f>'Pregnant Women Participating'!A57</f>
        <v>Zuni Pueblo, NM</v>
      </c>
      <c r="B57" s="75">
        <v>61</v>
      </c>
      <c r="C57" s="76">
        <v>59</v>
      </c>
      <c r="D57" s="76">
        <v>61</v>
      </c>
      <c r="E57" s="76">
        <v>62</v>
      </c>
      <c r="F57" s="76">
        <v>64</v>
      </c>
      <c r="G57" s="76">
        <v>70</v>
      </c>
      <c r="H57" s="76">
        <v>67</v>
      </c>
      <c r="I57" s="76">
        <v>68</v>
      </c>
      <c r="J57" s="76">
        <v>75</v>
      </c>
      <c r="K57" s="76">
        <v>49</v>
      </c>
      <c r="L57" s="76">
        <v>67</v>
      </c>
      <c r="M57" s="77">
        <v>65</v>
      </c>
      <c r="N57" s="75">
        <f t="shared" si="1"/>
        <v>64</v>
      </c>
    </row>
    <row r="58" spans="1:14" ht="12" customHeight="1">
      <c r="A58" s="74" t="str">
        <f>'Pregnant Women Participating'!A58</f>
        <v>Cherokee Nation, OK</v>
      </c>
      <c r="B58" s="75">
        <v>97</v>
      </c>
      <c r="C58" s="76">
        <v>94</v>
      </c>
      <c r="D58" s="76">
        <v>89</v>
      </c>
      <c r="E58" s="76">
        <v>87</v>
      </c>
      <c r="F58" s="76">
        <v>90</v>
      </c>
      <c r="G58" s="76">
        <v>86</v>
      </c>
      <c r="H58" s="76">
        <v>107</v>
      </c>
      <c r="I58" s="76">
        <v>127</v>
      </c>
      <c r="J58" s="76">
        <v>131</v>
      </c>
      <c r="K58" s="76">
        <v>130</v>
      </c>
      <c r="L58" s="76">
        <v>151</v>
      </c>
      <c r="M58" s="77">
        <v>143</v>
      </c>
      <c r="N58" s="75">
        <f t="shared" si="1"/>
        <v>111</v>
      </c>
    </row>
    <row r="59" spans="1:14" ht="12" customHeight="1">
      <c r="A59" s="74" t="str">
        <f>'Pregnant Women Participating'!A59</f>
        <v>Chickasaw Nation, OK</v>
      </c>
      <c r="B59" s="75">
        <v>117</v>
      </c>
      <c r="C59" s="76">
        <v>124</v>
      </c>
      <c r="D59" s="76">
        <v>135</v>
      </c>
      <c r="E59" s="76">
        <v>143</v>
      </c>
      <c r="F59" s="76">
        <v>133</v>
      </c>
      <c r="G59" s="76">
        <v>143</v>
      </c>
      <c r="H59" s="76">
        <v>134</v>
      </c>
      <c r="I59" s="76">
        <v>127</v>
      </c>
      <c r="J59" s="76">
        <v>131</v>
      </c>
      <c r="K59" s="76">
        <v>138</v>
      </c>
      <c r="L59" s="76">
        <v>135</v>
      </c>
      <c r="M59" s="77">
        <v>130</v>
      </c>
      <c r="N59" s="75">
        <f t="shared" si="1"/>
        <v>132.5</v>
      </c>
    </row>
    <row r="60" spans="1:14" ht="12" customHeight="1">
      <c r="A60" s="74" t="str">
        <f>'Pregnant Women Participating'!A60</f>
        <v>Choctaw Nation, OK</v>
      </c>
      <c r="B60" s="75">
        <v>105</v>
      </c>
      <c r="C60" s="76">
        <v>111</v>
      </c>
      <c r="D60" s="76">
        <v>104</v>
      </c>
      <c r="E60" s="76">
        <v>103</v>
      </c>
      <c r="F60" s="76">
        <v>91</v>
      </c>
      <c r="G60" s="76">
        <v>98</v>
      </c>
      <c r="H60" s="76">
        <v>91</v>
      </c>
      <c r="I60" s="76">
        <v>78</v>
      </c>
      <c r="J60" s="76">
        <v>74</v>
      </c>
      <c r="K60" s="76">
        <v>71</v>
      </c>
      <c r="L60" s="76">
        <v>80</v>
      </c>
      <c r="M60" s="77">
        <v>83</v>
      </c>
      <c r="N60" s="75">
        <f t="shared" si="1"/>
        <v>90.75</v>
      </c>
    </row>
    <row r="61" spans="1:14" ht="12" customHeight="1">
      <c r="A61" s="74" t="str">
        <f>'Pregnant Women Participating'!A61</f>
        <v>Citizen Potawatomi Nation, OK</v>
      </c>
      <c r="B61" s="75">
        <v>28</v>
      </c>
      <c r="C61" s="76">
        <v>27</v>
      </c>
      <c r="D61" s="76">
        <v>20</v>
      </c>
      <c r="E61" s="76">
        <v>27</v>
      </c>
      <c r="F61" s="76">
        <v>22</v>
      </c>
      <c r="G61" s="76">
        <v>26</v>
      </c>
      <c r="H61" s="76">
        <v>24</v>
      </c>
      <c r="I61" s="76">
        <v>25</v>
      </c>
      <c r="J61" s="76">
        <v>25</v>
      </c>
      <c r="K61" s="76">
        <v>26</v>
      </c>
      <c r="L61" s="76">
        <v>37</v>
      </c>
      <c r="M61" s="77">
        <v>39</v>
      </c>
      <c r="N61" s="75">
        <f t="shared" si="1"/>
        <v>27.166666666666668</v>
      </c>
    </row>
    <row r="62" spans="1:14" ht="12" customHeight="1">
      <c r="A62" s="74" t="str">
        <f>'Pregnant Women Participating'!A62</f>
        <v>Inter-Tribal Council, OK</v>
      </c>
      <c r="B62" s="75">
        <v>14</v>
      </c>
      <c r="C62" s="76">
        <v>16</v>
      </c>
      <c r="D62" s="76">
        <v>15</v>
      </c>
      <c r="E62" s="76">
        <v>14</v>
      </c>
      <c r="F62" s="76">
        <v>21</v>
      </c>
      <c r="G62" s="76">
        <v>16</v>
      </c>
      <c r="H62" s="76">
        <v>17</v>
      </c>
      <c r="I62" s="76">
        <v>14</v>
      </c>
      <c r="J62" s="76">
        <v>13</v>
      </c>
      <c r="K62" s="76">
        <v>13</v>
      </c>
      <c r="L62" s="76">
        <v>13</v>
      </c>
      <c r="M62" s="77">
        <v>17</v>
      </c>
      <c r="N62" s="75">
        <f t="shared" si="1"/>
        <v>15.25</v>
      </c>
    </row>
    <row r="63" spans="1:14" ht="12" customHeight="1">
      <c r="A63" s="74" t="str">
        <f>'Pregnant Women Participating'!A63</f>
        <v>Muscogee Creek Nation, OK</v>
      </c>
      <c r="B63" s="75">
        <v>74</v>
      </c>
      <c r="C63" s="76">
        <v>71</v>
      </c>
      <c r="D63" s="76">
        <v>72</v>
      </c>
      <c r="E63" s="76">
        <v>77</v>
      </c>
      <c r="F63" s="76">
        <v>74</v>
      </c>
      <c r="G63" s="76">
        <v>63</v>
      </c>
      <c r="H63" s="76">
        <v>66</v>
      </c>
      <c r="I63" s="76">
        <v>57</v>
      </c>
      <c r="J63" s="76">
        <v>67</v>
      </c>
      <c r="K63" s="76">
        <v>75</v>
      </c>
      <c r="L63" s="76">
        <v>79</v>
      </c>
      <c r="M63" s="77">
        <v>79</v>
      </c>
      <c r="N63" s="75">
        <f t="shared" si="1"/>
        <v>71.16666666666667</v>
      </c>
    </row>
    <row r="64" spans="1:14" ht="12" customHeight="1">
      <c r="A64" s="74" t="str">
        <f>'Pregnant Women Participating'!A64</f>
        <v>Osage Tribal Council, OK</v>
      </c>
      <c r="B64" s="75">
        <v>50</v>
      </c>
      <c r="C64" s="76">
        <v>51</v>
      </c>
      <c r="D64" s="76">
        <v>54</v>
      </c>
      <c r="E64" s="76">
        <v>50</v>
      </c>
      <c r="F64" s="76">
        <v>64</v>
      </c>
      <c r="G64" s="76">
        <v>63</v>
      </c>
      <c r="H64" s="76">
        <v>53</v>
      </c>
      <c r="I64" s="76">
        <v>60</v>
      </c>
      <c r="J64" s="76">
        <v>57</v>
      </c>
      <c r="K64" s="76">
        <v>62</v>
      </c>
      <c r="L64" s="76">
        <v>70</v>
      </c>
      <c r="M64" s="77">
        <v>70</v>
      </c>
      <c r="N64" s="75">
        <f t="shared" si="1"/>
        <v>58.666666666666664</v>
      </c>
    </row>
    <row r="65" spans="1:14" ht="12" customHeight="1">
      <c r="A65" s="74" t="str">
        <f>'Pregnant Women Participating'!A65</f>
        <v>Otoe-Missouria Tribe, OK</v>
      </c>
      <c r="B65" s="75">
        <v>17</v>
      </c>
      <c r="C65" s="76">
        <v>15</v>
      </c>
      <c r="D65" s="76">
        <v>12</v>
      </c>
      <c r="E65" s="76">
        <v>17</v>
      </c>
      <c r="F65" s="76">
        <v>12</v>
      </c>
      <c r="G65" s="76">
        <v>12</v>
      </c>
      <c r="H65" s="76">
        <v>12</v>
      </c>
      <c r="I65" s="76">
        <v>13</v>
      </c>
      <c r="J65" s="76">
        <v>16</v>
      </c>
      <c r="K65" s="76">
        <v>13</v>
      </c>
      <c r="L65" s="76">
        <v>9</v>
      </c>
      <c r="M65" s="77">
        <v>10</v>
      </c>
      <c r="N65" s="75">
        <f t="shared" si="1"/>
        <v>13.166666666666666</v>
      </c>
    </row>
    <row r="66" spans="1:14" ht="12" customHeight="1">
      <c r="A66" s="74" t="str">
        <f>'Pregnant Women Participating'!A66</f>
        <v>Wichita, Caddo &amp; Delaware (WCD), OK</v>
      </c>
      <c r="B66" s="75">
        <v>102</v>
      </c>
      <c r="C66" s="76">
        <v>105</v>
      </c>
      <c r="D66" s="76">
        <v>126</v>
      </c>
      <c r="E66" s="76">
        <v>101</v>
      </c>
      <c r="F66" s="76">
        <v>110</v>
      </c>
      <c r="G66" s="76">
        <v>104</v>
      </c>
      <c r="H66" s="76">
        <v>108</v>
      </c>
      <c r="I66" s="76">
        <v>104</v>
      </c>
      <c r="J66" s="76">
        <v>102</v>
      </c>
      <c r="K66" s="76">
        <v>104</v>
      </c>
      <c r="L66" s="76">
        <v>107</v>
      </c>
      <c r="M66" s="77">
        <v>112</v>
      </c>
      <c r="N66" s="75">
        <f t="shared" si="1"/>
        <v>107.08333333333333</v>
      </c>
    </row>
    <row r="67" spans="1:14" s="84" customFormat="1" ht="24.75" customHeight="1">
      <c r="A67" s="79" t="str">
        <f>'Pregnant Women Participating'!A67</f>
        <v>Southwest Region</v>
      </c>
      <c r="B67" s="80">
        <v>29882</v>
      </c>
      <c r="C67" s="81">
        <v>29386</v>
      </c>
      <c r="D67" s="81">
        <v>28995</v>
      </c>
      <c r="E67" s="81">
        <v>28891</v>
      </c>
      <c r="F67" s="81">
        <v>28390</v>
      </c>
      <c r="G67" s="81">
        <v>29377</v>
      </c>
      <c r="H67" s="81">
        <v>28493</v>
      </c>
      <c r="I67" s="81">
        <v>28874</v>
      </c>
      <c r="J67" s="81">
        <v>29295</v>
      </c>
      <c r="K67" s="81">
        <v>29030</v>
      </c>
      <c r="L67" s="81">
        <v>30105</v>
      </c>
      <c r="M67" s="82">
        <v>30167</v>
      </c>
      <c r="N67" s="80">
        <f t="shared" si="1"/>
        <v>29240.416666666668</v>
      </c>
    </row>
    <row r="68" spans="1:14" ht="12" customHeight="1">
      <c r="A68" s="74" t="str">
        <f>'Pregnant Women Participating'!A68</f>
        <v>Colorado</v>
      </c>
      <c r="B68" s="75">
        <v>2684</v>
      </c>
      <c r="C68" s="76">
        <v>2724</v>
      </c>
      <c r="D68" s="76">
        <v>2773</v>
      </c>
      <c r="E68" s="76">
        <v>2768</v>
      </c>
      <c r="F68" s="76">
        <v>2659</v>
      </c>
      <c r="G68" s="76">
        <v>2752</v>
      </c>
      <c r="H68" s="76">
        <v>2768</v>
      </c>
      <c r="I68" s="76">
        <v>2738</v>
      </c>
      <c r="J68" s="76">
        <v>2845</v>
      </c>
      <c r="K68" s="76">
        <v>2821</v>
      </c>
      <c r="L68" s="76">
        <v>3202</v>
      </c>
      <c r="M68" s="77">
        <v>3499</v>
      </c>
      <c r="N68" s="75">
        <f t="shared" si="1"/>
        <v>2852.75</v>
      </c>
    </row>
    <row r="69" spans="1:14" ht="12" customHeight="1">
      <c r="A69" s="74" t="str">
        <f>'Pregnant Women Participating'!A69</f>
        <v>Iowa</v>
      </c>
      <c r="B69" s="75">
        <v>1983</v>
      </c>
      <c r="C69" s="76">
        <v>2011</v>
      </c>
      <c r="D69" s="76">
        <v>1966</v>
      </c>
      <c r="E69" s="76">
        <v>1975</v>
      </c>
      <c r="F69" s="76">
        <v>2059</v>
      </c>
      <c r="G69" s="76">
        <v>2061</v>
      </c>
      <c r="H69" s="76">
        <v>2009</v>
      </c>
      <c r="I69" s="76">
        <v>1986</v>
      </c>
      <c r="J69" s="76">
        <v>1970</v>
      </c>
      <c r="K69" s="76">
        <v>1971</v>
      </c>
      <c r="L69" s="76">
        <v>1996</v>
      </c>
      <c r="M69" s="77">
        <v>2034</v>
      </c>
      <c r="N69" s="75">
        <f t="shared" si="1"/>
        <v>2001.75</v>
      </c>
    </row>
    <row r="70" spans="1:14" ht="12" customHeight="1">
      <c r="A70" s="74" t="str">
        <f>'Pregnant Women Participating'!A70</f>
        <v>Kansas</v>
      </c>
      <c r="B70" s="75">
        <v>2138</v>
      </c>
      <c r="C70" s="76">
        <v>2148</v>
      </c>
      <c r="D70" s="76">
        <v>2119</v>
      </c>
      <c r="E70" s="76">
        <v>2139</v>
      </c>
      <c r="F70" s="76">
        <v>2111</v>
      </c>
      <c r="G70" s="76">
        <v>2182</v>
      </c>
      <c r="H70" s="76">
        <v>2143</v>
      </c>
      <c r="I70" s="76">
        <v>2209</v>
      </c>
      <c r="J70" s="76">
        <v>2205</v>
      </c>
      <c r="K70" s="76">
        <v>2159</v>
      </c>
      <c r="L70" s="76">
        <v>2257</v>
      </c>
      <c r="M70" s="77">
        <v>2276</v>
      </c>
      <c r="N70" s="75">
        <f aca="true" t="shared" si="2" ref="N70:N101">IF(SUM(B70:M70)&gt;0,AVERAGE(B70:M70),"0")</f>
        <v>2173.8333333333335</v>
      </c>
    </row>
    <row r="71" spans="1:14" ht="12" customHeight="1">
      <c r="A71" s="74" t="str">
        <f>'Pregnant Women Participating'!A71</f>
        <v>Missouri</v>
      </c>
      <c r="B71" s="75">
        <v>4178</v>
      </c>
      <c r="C71" s="76">
        <v>4158</v>
      </c>
      <c r="D71" s="76">
        <v>4232</v>
      </c>
      <c r="E71" s="76">
        <v>4304</v>
      </c>
      <c r="F71" s="76">
        <v>4326</v>
      </c>
      <c r="G71" s="76">
        <v>4432</v>
      </c>
      <c r="H71" s="76">
        <v>4443</v>
      </c>
      <c r="I71" s="76">
        <v>4415</v>
      </c>
      <c r="J71" s="76">
        <v>4510</v>
      </c>
      <c r="K71" s="76">
        <v>4634</v>
      </c>
      <c r="L71" s="76">
        <v>4878</v>
      </c>
      <c r="M71" s="77">
        <v>4921</v>
      </c>
      <c r="N71" s="75">
        <f t="shared" si="2"/>
        <v>4452.583333333333</v>
      </c>
    </row>
    <row r="72" spans="1:14" ht="12" customHeight="1">
      <c r="A72" s="74" t="str">
        <f>'Pregnant Women Participating'!A72</f>
        <v>Montana</v>
      </c>
      <c r="B72" s="75">
        <v>974</v>
      </c>
      <c r="C72" s="76">
        <v>1049</v>
      </c>
      <c r="D72" s="76">
        <v>1053</v>
      </c>
      <c r="E72" s="76">
        <v>967</v>
      </c>
      <c r="F72" s="76">
        <v>1023</v>
      </c>
      <c r="G72" s="76">
        <v>1042</v>
      </c>
      <c r="H72" s="76">
        <v>1058</v>
      </c>
      <c r="I72" s="76">
        <v>1124</v>
      </c>
      <c r="J72" s="76">
        <v>1135</v>
      </c>
      <c r="K72" s="76">
        <v>1081</v>
      </c>
      <c r="L72" s="76">
        <v>1115</v>
      </c>
      <c r="M72" s="77">
        <v>1092</v>
      </c>
      <c r="N72" s="75">
        <f t="shared" si="2"/>
        <v>1059.4166666666667</v>
      </c>
    </row>
    <row r="73" spans="1:14" ht="12" customHeight="1">
      <c r="A73" s="74" t="str">
        <f>'Pregnant Women Participating'!A73</f>
        <v>Nebraska</v>
      </c>
      <c r="B73" s="75">
        <v>963</v>
      </c>
      <c r="C73" s="76">
        <v>972</v>
      </c>
      <c r="D73" s="76">
        <v>975</v>
      </c>
      <c r="E73" s="76">
        <v>985</v>
      </c>
      <c r="F73" s="76">
        <v>937</v>
      </c>
      <c r="G73" s="76">
        <v>968</v>
      </c>
      <c r="H73" s="76">
        <v>983</v>
      </c>
      <c r="I73" s="76">
        <v>997</v>
      </c>
      <c r="J73" s="76">
        <v>994</v>
      </c>
      <c r="K73" s="76">
        <v>962</v>
      </c>
      <c r="L73" s="76">
        <v>1033</v>
      </c>
      <c r="M73" s="77">
        <v>1047</v>
      </c>
      <c r="N73" s="75">
        <f t="shared" si="2"/>
        <v>984.6666666666666</v>
      </c>
    </row>
    <row r="74" spans="1:14" ht="12" customHeight="1">
      <c r="A74" s="74" t="str">
        <f>'Pregnant Women Participating'!A74</f>
        <v>North Dakota</v>
      </c>
      <c r="B74" s="75">
        <v>501</v>
      </c>
      <c r="C74" s="76">
        <v>485</v>
      </c>
      <c r="D74" s="76">
        <v>501</v>
      </c>
      <c r="E74" s="76">
        <v>490</v>
      </c>
      <c r="F74" s="76">
        <v>491</v>
      </c>
      <c r="G74" s="76">
        <v>470</v>
      </c>
      <c r="H74" s="76">
        <v>492</v>
      </c>
      <c r="I74" s="76">
        <v>502</v>
      </c>
      <c r="J74" s="76">
        <v>515</v>
      </c>
      <c r="K74" s="76">
        <v>509</v>
      </c>
      <c r="L74" s="76">
        <v>536</v>
      </c>
      <c r="M74" s="77">
        <v>517</v>
      </c>
      <c r="N74" s="75">
        <f t="shared" si="2"/>
        <v>500.75</v>
      </c>
    </row>
    <row r="75" spans="1:14" ht="12" customHeight="1">
      <c r="A75" s="74" t="str">
        <f>'Pregnant Women Participating'!A75</f>
        <v>South Dakota</v>
      </c>
      <c r="B75" s="75">
        <v>645</v>
      </c>
      <c r="C75" s="76">
        <v>629</v>
      </c>
      <c r="D75" s="76">
        <v>634</v>
      </c>
      <c r="E75" s="76">
        <v>640</v>
      </c>
      <c r="F75" s="76">
        <v>601</v>
      </c>
      <c r="G75" s="76">
        <v>638</v>
      </c>
      <c r="H75" s="76">
        <v>615</v>
      </c>
      <c r="I75" s="76">
        <v>633</v>
      </c>
      <c r="J75" s="76">
        <v>622</v>
      </c>
      <c r="K75" s="76">
        <v>609</v>
      </c>
      <c r="L75" s="76">
        <v>648</v>
      </c>
      <c r="M75" s="77">
        <v>644</v>
      </c>
      <c r="N75" s="75">
        <f t="shared" si="2"/>
        <v>629.8333333333334</v>
      </c>
    </row>
    <row r="76" spans="1:14" ht="12" customHeight="1">
      <c r="A76" s="74" t="str">
        <f>'Pregnant Women Participating'!A76</f>
        <v>Utah</v>
      </c>
      <c r="B76" s="75">
        <v>4761</v>
      </c>
      <c r="C76" s="76">
        <v>4776</v>
      </c>
      <c r="D76" s="76">
        <v>4681</v>
      </c>
      <c r="E76" s="76">
        <v>4777</v>
      </c>
      <c r="F76" s="76">
        <v>4779</v>
      </c>
      <c r="G76" s="76">
        <v>4679</v>
      </c>
      <c r="H76" s="76">
        <v>4490</v>
      </c>
      <c r="I76" s="76">
        <v>4412</v>
      </c>
      <c r="J76" s="76">
        <v>4393</v>
      </c>
      <c r="K76" s="76">
        <v>3976</v>
      </c>
      <c r="L76" s="76">
        <v>3560</v>
      </c>
      <c r="M76" s="77">
        <v>3283</v>
      </c>
      <c r="N76" s="75">
        <f t="shared" si="2"/>
        <v>4380.583333333333</v>
      </c>
    </row>
    <row r="77" spans="1:14" ht="12" customHeight="1">
      <c r="A77" s="74" t="str">
        <f>'Pregnant Women Participating'!A77</f>
        <v>Wyoming</v>
      </c>
      <c r="B77" s="75">
        <v>614</v>
      </c>
      <c r="C77" s="76">
        <v>658</v>
      </c>
      <c r="D77" s="76">
        <v>648</v>
      </c>
      <c r="E77" s="76">
        <v>615</v>
      </c>
      <c r="F77" s="76">
        <v>621</v>
      </c>
      <c r="G77" s="76">
        <v>625</v>
      </c>
      <c r="H77" s="76">
        <v>633</v>
      </c>
      <c r="I77" s="76">
        <v>652</v>
      </c>
      <c r="J77" s="76">
        <v>635</v>
      </c>
      <c r="K77" s="76">
        <v>678</v>
      </c>
      <c r="L77" s="76">
        <v>685</v>
      </c>
      <c r="M77" s="77">
        <v>666</v>
      </c>
      <c r="N77" s="75">
        <f t="shared" si="2"/>
        <v>644.1666666666666</v>
      </c>
    </row>
    <row r="78" spans="1:14" ht="12" customHeight="1">
      <c r="A78" s="74" t="str">
        <f>'Pregnant Women Participating'!A78</f>
        <v>Ute Mountain Ute Tribe, CO</v>
      </c>
      <c r="B78" s="75">
        <v>2</v>
      </c>
      <c r="C78" s="76">
        <v>2</v>
      </c>
      <c r="D78" s="76">
        <v>2</v>
      </c>
      <c r="E78" s="76">
        <v>1</v>
      </c>
      <c r="F78" s="76">
        <v>1</v>
      </c>
      <c r="G78" s="76">
        <v>0</v>
      </c>
      <c r="H78" s="76">
        <v>0</v>
      </c>
      <c r="I78" s="76">
        <v>0</v>
      </c>
      <c r="J78" s="76">
        <v>1</v>
      </c>
      <c r="K78" s="76">
        <v>5</v>
      </c>
      <c r="L78" s="76">
        <v>3</v>
      </c>
      <c r="M78" s="77">
        <v>2</v>
      </c>
      <c r="N78" s="75">
        <f t="shared" si="2"/>
        <v>1.5833333333333333</v>
      </c>
    </row>
    <row r="79" spans="1:14" ht="12" customHeight="1">
      <c r="A79" s="74" t="str">
        <f>'Pregnant Women Participating'!A79</f>
        <v>Omaha Sioux, NE</v>
      </c>
      <c r="B79" s="75">
        <v>0</v>
      </c>
      <c r="C79" s="76">
        <v>0</v>
      </c>
      <c r="D79" s="76">
        <v>1</v>
      </c>
      <c r="E79" s="76">
        <v>1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7">
        <v>0</v>
      </c>
      <c r="N79" s="75">
        <f t="shared" si="2"/>
        <v>0.16666666666666666</v>
      </c>
    </row>
    <row r="80" spans="1:14" ht="12" customHeight="1">
      <c r="A80" s="74" t="str">
        <f>'Pregnant Women Participating'!A80</f>
        <v>Santee Sioux, NE</v>
      </c>
      <c r="B80" s="75">
        <v>2</v>
      </c>
      <c r="C80" s="76">
        <v>1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7">
        <v>0</v>
      </c>
      <c r="N80" s="75">
        <f t="shared" si="2"/>
        <v>0.25</v>
      </c>
    </row>
    <row r="81" spans="1:14" ht="12" customHeight="1">
      <c r="A81" s="74" t="str">
        <f>'Pregnant Women Participating'!A81</f>
        <v>Winnebago Tribe, NE</v>
      </c>
      <c r="B81" s="75">
        <v>4</v>
      </c>
      <c r="C81" s="76">
        <v>4</v>
      </c>
      <c r="D81" s="76">
        <v>5</v>
      </c>
      <c r="E81" s="76">
        <v>3</v>
      </c>
      <c r="F81" s="76">
        <v>3</v>
      </c>
      <c r="G81" s="76">
        <v>3</v>
      </c>
      <c r="H81" s="76">
        <v>3</v>
      </c>
      <c r="I81" s="76">
        <v>2</v>
      </c>
      <c r="J81" s="76">
        <v>5</v>
      </c>
      <c r="K81" s="76">
        <v>3</v>
      </c>
      <c r="L81" s="76">
        <v>2</v>
      </c>
      <c r="M81" s="77">
        <v>1</v>
      </c>
      <c r="N81" s="75">
        <f t="shared" si="2"/>
        <v>3.1666666666666665</v>
      </c>
    </row>
    <row r="82" spans="1:14" ht="12" customHeight="1">
      <c r="A82" s="74" t="str">
        <f>'Pregnant Women Participating'!A82</f>
        <v>Standing Rock Sioux Tribe, ND</v>
      </c>
      <c r="B82" s="75">
        <v>6</v>
      </c>
      <c r="C82" s="76">
        <v>3</v>
      </c>
      <c r="D82" s="76">
        <v>4</v>
      </c>
      <c r="E82" s="76">
        <v>6</v>
      </c>
      <c r="F82" s="76">
        <v>4</v>
      </c>
      <c r="G82" s="76">
        <v>2</v>
      </c>
      <c r="H82" s="76">
        <v>3</v>
      </c>
      <c r="I82" s="76">
        <v>6</v>
      </c>
      <c r="J82" s="76">
        <v>4</v>
      </c>
      <c r="K82" s="76">
        <v>5</v>
      </c>
      <c r="L82" s="76">
        <v>6</v>
      </c>
      <c r="M82" s="77">
        <v>7</v>
      </c>
      <c r="N82" s="75">
        <f t="shared" si="2"/>
        <v>4.666666666666667</v>
      </c>
    </row>
    <row r="83" spans="1:14" ht="12" customHeight="1">
      <c r="A83" s="74" t="str">
        <f>'Pregnant Women Participating'!A83</f>
        <v>Three Affiliated Tribes, ND</v>
      </c>
      <c r="B83" s="75">
        <v>2</v>
      </c>
      <c r="C83" s="76">
        <v>0</v>
      </c>
      <c r="D83" s="76">
        <v>0</v>
      </c>
      <c r="E83" s="76">
        <v>1</v>
      </c>
      <c r="F83" s="76">
        <v>2</v>
      </c>
      <c r="G83" s="76">
        <v>4</v>
      </c>
      <c r="H83" s="76">
        <v>3</v>
      </c>
      <c r="I83" s="76">
        <v>1</v>
      </c>
      <c r="J83" s="76">
        <v>5</v>
      </c>
      <c r="K83" s="76">
        <v>4</v>
      </c>
      <c r="L83" s="76">
        <v>4</v>
      </c>
      <c r="M83" s="77">
        <v>3</v>
      </c>
      <c r="N83" s="75">
        <f t="shared" si="2"/>
        <v>2.4166666666666665</v>
      </c>
    </row>
    <row r="84" spans="1:14" ht="12" customHeight="1">
      <c r="A84" s="74" t="str">
        <f>'Pregnant Women Participating'!A84</f>
        <v>Cheyenne River Sioux, SD</v>
      </c>
      <c r="B84" s="75">
        <v>1</v>
      </c>
      <c r="C84" s="76">
        <v>3</v>
      </c>
      <c r="D84" s="76">
        <v>3</v>
      </c>
      <c r="E84" s="76">
        <v>1</v>
      </c>
      <c r="F84" s="76">
        <v>4</v>
      </c>
      <c r="G84" s="76">
        <v>5</v>
      </c>
      <c r="H84" s="76">
        <v>5</v>
      </c>
      <c r="I84" s="76">
        <v>5</v>
      </c>
      <c r="J84" s="76">
        <v>7</v>
      </c>
      <c r="K84" s="76">
        <v>6</v>
      </c>
      <c r="L84" s="76">
        <v>8</v>
      </c>
      <c r="M84" s="77">
        <v>12</v>
      </c>
      <c r="N84" s="75">
        <f t="shared" si="2"/>
        <v>5</v>
      </c>
    </row>
    <row r="85" spans="1:14" ht="12" customHeight="1">
      <c r="A85" s="74" t="str">
        <f>'Pregnant Women Participating'!A85</f>
        <v>Rosebud Sioux, SD</v>
      </c>
      <c r="B85" s="75">
        <v>23</v>
      </c>
      <c r="C85" s="76">
        <v>21</v>
      </c>
      <c r="D85" s="76">
        <v>18</v>
      </c>
      <c r="E85" s="76">
        <v>17</v>
      </c>
      <c r="F85" s="76">
        <v>13</v>
      </c>
      <c r="G85" s="76">
        <v>23</v>
      </c>
      <c r="H85" s="76">
        <v>25</v>
      </c>
      <c r="I85" s="76">
        <v>30</v>
      </c>
      <c r="J85" s="76">
        <v>25</v>
      </c>
      <c r="K85" s="76">
        <v>26</v>
      </c>
      <c r="L85" s="76">
        <v>29</v>
      </c>
      <c r="M85" s="77">
        <v>30</v>
      </c>
      <c r="N85" s="75">
        <f t="shared" si="2"/>
        <v>23.333333333333332</v>
      </c>
    </row>
    <row r="86" spans="1:14" ht="12" customHeight="1">
      <c r="A86" s="74" t="str">
        <f>'Pregnant Women Participating'!A86</f>
        <v>Northern Arapahoe, WY</v>
      </c>
      <c r="B86" s="75">
        <v>4</v>
      </c>
      <c r="C86" s="76">
        <v>4</v>
      </c>
      <c r="D86" s="76">
        <v>3</v>
      </c>
      <c r="E86" s="76">
        <v>3</v>
      </c>
      <c r="F86" s="76">
        <v>4</v>
      </c>
      <c r="G86" s="76">
        <v>4</v>
      </c>
      <c r="H86" s="76">
        <v>2</v>
      </c>
      <c r="I86" s="76">
        <v>3</v>
      </c>
      <c r="J86" s="76">
        <v>5</v>
      </c>
      <c r="K86" s="76">
        <v>2</v>
      </c>
      <c r="L86" s="76">
        <v>3</v>
      </c>
      <c r="M86" s="77">
        <v>4</v>
      </c>
      <c r="N86" s="75">
        <f t="shared" si="2"/>
        <v>3.4166666666666665</v>
      </c>
    </row>
    <row r="87" spans="1:14" ht="12" customHeight="1">
      <c r="A87" s="74" t="str">
        <f>'Pregnant Women Participating'!A87</f>
        <v>Shoshone Tribe, WY</v>
      </c>
      <c r="B87" s="75">
        <v>3</v>
      </c>
      <c r="C87" s="76">
        <v>5</v>
      </c>
      <c r="D87" s="76">
        <v>8</v>
      </c>
      <c r="E87" s="76">
        <v>7</v>
      </c>
      <c r="F87" s="76">
        <v>8</v>
      </c>
      <c r="G87" s="76">
        <v>7</v>
      </c>
      <c r="H87" s="76">
        <v>5</v>
      </c>
      <c r="I87" s="76">
        <v>7</v>
      </c>
      <c r="J87" s="76">
        <v>5</v>
      </c>
      <c r="K87" s="76">
        <v>5</v>
      </c>
      <c r="L87" s="76">
        <v>5</v>
      </c>
      <c r="M87" s="77">
        <v>5</v>
      </c>
      <c r="N87" s="75">
        <f t="shared" si="2"/>
        <v>5.833333333333333</v>
      </c>
    </row>
    <row r="88" spans="1:14" s="84" customFormat="1" ht="24.75" customHeight="1">
      <c r="A88" s="79" t="str">
        <f>'Pregnant Women Participating'!A88</f>
        <v>Mountain Plains</v>
      </c>
      <c r="B88" s="80">
        <v>19488</v>
      </c>
      <c r="C88" s="81">
        <v>19653</v>
      </c>
      <c r="D88" s="81">
        <v>19626</v>
      </c>
      <c r="E88" s="81">
        <v>19700</v>
      </c>
      <c r="F88" s="81">
        <v>19646</v>
      </c>
      <c r="G88" s="81">
        <v>19897</v>
      </c>
      <c r="H88" s="81">
        <v>19680</v>
      </c>
      <c r="I88" s="81">
        <v>19722</v>
      </c>
      <c r="J88" s="81">
        <v>19881</v>
      </c>
      <c r="K88" s="81">
        <v>19456</v>
      </c>
      <c r="L88" s="81">
        <v>19970</v>
      </c>
      <c r="M88" s="82">
        <v>20043</v>
      </c>
      <c r="N88" s="80">
        <f t="shared" si="2"/>
        <v>19730.166666666668</v>
      </c>
    </row>
    <row r="89" spans="1:14" ht="12" customHeight="1">
      <c r="A89" s="85" t="str">
        <f>'Pregnant Women Participating'!A89</f>
        <v>Alaska</v>
      </c>
      <c r="B89" s="75">
        <v>1637</v>
      </c>
      <c r="C89" s="76">
        <v>1599</v>
      </c>
      <c r="D89" s="76">
        <v>1592</v>
      </c>
      <c r="E89" s="76">
        <v>1618</v>
      </c>
      <c r="F89" s="76">
        <v>1623</v>
      </c>
      <c r="G89" s="76">
        <v>1624</v>
      </c>
      <c r="H89" s="76">
        <v>1616</v>
      </c>
      <c r="I89" s="76">
        <v>1647</v>
      </c>
      <c r="J89" s="76">
        <v>1712</v>
      </c>
      <c r="K89" s="76">
        <v>1688</v>
      </c>
      <c r="L89" s="76">
        <v>1661</v>
      </c>
      <c r="M89" s="77">
        <v>1646</v>
      </c>
      <c r="N89" s="75">
        <f t="shared" si="2"/>
        <v>1638.5833333333333</v>
      </c>
    </row>
    <row r="90" spans="1:14" ht="12" customHeight="1">
      <c r="A90" s="85" t="str">
        <f>'Pregnant Women Participating'!A90</f>
        <v>American Samoa</v>
      </c>
      <c r="B90" s="75">
        <v>71</v>
      </c>
      <c r="C90" s="76">
        <v>75</v>
      </c>
      <c r="D90" s="76">
        <v>74</v>
      </c>
      <c r="E90" s="76">
        <v>72</v>
      </c>
      <c r="F90" s="76">
        <v>73</v>
      </c>
      <c r="G90" s="76">
        <v>74</v>
      </c>
      <c r="H90" s="76">
        <v>72</v>
      </c>
      <c r="I90" s="76">
        <v>73</v>
      </c>
      <c r="J90" s="76">
        <v>71</v>
      </c>
      <c r="K90" s="76">
        <v>65</v>
      </c>
      <c r="L90" s="76">
        <v>70</v>
      </c>
      <c r="M90" s="77">
        <v>65</v>
      </c>
      <c r="N90" s="75">
        <f t="shared" si="2"/>
        <v>71.25</v>
      </c>
    </row>
    <row r="91" spans="1:14" ht="12" customHeight="1">
      <c r="A91" s="85" t="str">
        <f>'Pregnant Women Participating'!A91</f>
        <v>Arizona</v>
      </c>
      <c r="B91" s="75">
        <v>5069</v>
      </c>
      <c r="C91" s="76">
        <v>5013</v>
      </c>
      <c r="D91" s="76">
        <v>4976</v>
      </c>
      <c r="E91" s="76">
        <v>5008</v>
      </c>
      <c r="F91" s="76">
        <v>5006</v>
      </c>
      <c r="G91" s="76">
        <v>5113</v>
      </c>
      <c r="H91" s="76">
        <v>5066</v>
      </c>
      <c r="I91" s="76">
        <v>5038</v>
      </c>
      <c r="J91" s="76">
        <v>5094</v>
      </c>
      <c r="K91" s="76">
        <v>5056</v>
      </c>
      <c r="L91" s="76">
        <v>5098</v>
      </c>
      <c r="M91" s="77">
        <v>5045</v>
      </c>
      <c r="N91" s="75">
        <f t="shared" si="2"/>
        <v>5048.5</v>
      </c>
    </row>
    <row r="92" spans="1:14" ht="12" customHeight="1">
      <c r="A92" s="85" t="str">
        <f>'Pregnant Women Participating'!A92</f>
        <v>California</v>
      </c>
      <c r="B92" s="75">
        <v>56630</v>
      </c>
      <c r="C92" s="76">
        <v>57111</v>
      </c>
      <c r="D92" s="76">
        <v>56374</v>
      </c>
      <c r="E92" s="76">
        <v>58050</v>
      </c>
      <c r="F92" s="76">
        <v>57148</v>
      </c>
      <c r="G92" s="76">
        <v>59003</v>
      </c>
      <c r="H92" s="76">
        <v>58648</v>
      </c>
      <c r="I92" s="76">
        <v>58216</v>
      </c>
      <c r="J92" s="76">
        <v>59791</v>
      </c>
      <c r="K92" s="76">
        <v>59074</v>
      </c>
      <c r="L92" s="76">
        <v>61589</v>
      </c>
      <c r="M92" s="77">
        <v>61010</v>
      </c>
      <c r="N92" s="75">
        <f t="shared" si="2"/>
        <v>58553.666666666664</v>
      </c>
    </row>
    <row r="93" spans="1:14" ht="12" customHeight="1">
      <c r="A93" s="85" t="str">
        <f>'Pregnant Women Participating'!A93</f>
        <v>Guam</v>
      </c>
      <c r="B93" s="75">
        <v>214</v>
      </c>
      <c r="C93" s="76">
        <v>224</v>
      </c>
      <c r="D93" s="76">
        <v>227</v>
      </c>
      <c r="E93" s="76">
        <v>220</v>
      </c>
      <c r="F93" s="76">
        <v>212</v>
      </c>
      <c r="G93" s="76">
        <v>223</v>
      </c>
      <c r="H93" s="76">
        <v>226</v>
      </c>
      <c r="I93" s="76">
        <v>243</v>
      </c>
      <c r="J93" s="76">
        <v>252</v>
      </c>
      <c r="K93" s="76">
        <v>243</v>
      </c>
      <c r="L93" s="76">
        <v>249</v>
      </c>
      <c r="M93" s="77">
        <v>263</v>
      </c>
      <c r="N93" s="75">
        <f t="shared" si="2"/>
        <v>233</v>
      </c>
    </row>
    <row r="94" spans="1:14" ht="12" customHeight="1">
      <c r="A94" s="85" t="str">
        <f>'Pregnant Women Participating'!A94</f>
        <v>Hawaii</v>
      </c>
      <c r="B94" s="75">
        <v>1743</v>
      </c>
      <c r="C94" s="76">
        <v>1781</v>
      </c>
      <c r="D94" s="76">
        <v>1714</v>
      </c>
      <c r="E94" s="76">
        <v>1718</v>
      </c>
      <c r="F94" s="76">
        <v>1688</v>
      </c>
      <c r="G94" s="76">
        <v>1743</v>
      </c>
      <c r="H94" s="76">
        <v>1737</v>
      </c>
      <c r="I94" s="76">
        <v>1742</v>
      </c>
      <c r="J94" s="76">
        <v>1765</v>
      </c>
      <c r="K94" s="76">
        <v>1759</v>
      </c>
      <c r="L94" s="76">
        <v>1779</v>
      </c>
      <c r="M94" s="77">
        <v>1726</v>
      </c>
      <c r="N94" s="75">
        <f t="shared" si="2"/>
        <v>1741.25</v>
      </c>
    </row>
    <row r="95" spans="1:14" ht="12" customHeight="1">
      <c r="A95" s="85" t="str">
        <f>'Pregnant Women Participating'!A95</f>
        <v>Idaho</v>
      </c>
      <c r="B95" s="75">
        <v>3275</v>
      </c>
      <c r="C95" s="76">
        <v>3335</v>
      </c>
      <c r="D95" s="76">
        <v>3236</v>
      </c>
      <c r="E95" s="76">
        <v>3216</v>
      </c>
      <c r="F95" s="76">
        <v>3222</v>
      </c>
      <c r="G95" s="76">
        <v>3204</v>
      </c>
      <c r="H95" s="76">
        <v>3130</v>
      </c>
      <c r="I95" s="76">
        <v>3103</v>
      </c>
      <c r="J95" s="76">
        <v>3127</v>
      </c>
      <c r="K95" s="76">
        <v>3092</v>
      </c>
      <c r="L95" s="76">
        <v>3104</v>
      </c>
      <c r="M95" s="77">
        <v>3150</v>
      </c>
      <c r="N95" s="75">
        <f t="shared" si="2"/>
        <v>3182.8333333333335</v>
      </c>
    </row>
    <row r="96" spans="1:14" ht="12" customHeight="1">
      <c r="A96" s="85" t="str">
        <f>'Pregnant Women Participating'!A96</f>
        <v>Nevada</v>
      </c>
      <c r="B96" s="75">
        <v>1379</v>
      </c>
      <c r="C96" s="76">
        <v>1370</v>
      </c>
      <c r="D96" s="76">
        <v>1420</v>
      </c>
      <c r="E96" s="76">
        <v>1406</v>
      </c>
      <c r="F96" s="76">
        <v>1410</v>
      </c>
      <c r="G96" s="76">
        <v>1413</v>
      </c>
      <c r="H96" s="76">
        <v>1431</v>
      </c>
      <c r="I96" s="76">
        <v>1464</v>
      </c>
      <c r="J96" s="76">
        <v>1468</v>
      </c>
      <c r="K96" s="76">
        <v>1449</v>
      </c>
      <c r="L96" s="76">
        <v>1519</v>
      </c>
      <c r="M96" s="77">
        <v>1521</v>
      </c>
      <c r="N96" s="75">
        <f t="shared" si="2"/>
        <v>1437.5</v>
      </c>
    </row>
    <row r="97" spans="1:14" ht="12" customHeight="1">
      <c r="A97" s="85" t="str">
        <f>'Pregnant Women Participating'!A97</f>
        <v>Oregon</v>
      </c>
      <c r="B97" s="75">
        <v>6390</v>
      </c>
      <c r="C97" s="76">
        <v>6405</v>
      </c>
      <c r="D97" s="76">
        <v>6396</v>
      </c>
      <c r="E97" s="76">
        <v>6436</v>
      </c>
      <c r="F97" s="76">
        <v>6442</v>
      </c>
      <c r="G97" s="76">
        <v>6583</v>
      </c>
      <c r="H97" s="76">
        <v>6628</v>
      </c>
      <c r="I97" s="76">
        <v>6474</v>
      </c>
      <c r="J97" s="76">
        <v>6557</v>
      </c>
      <c r="K97" s="76">
        <v>6510</v>
      </c>
      <c r="L97" s="76">
        <v>6645</v>
      </c>
      <c r="M97" s="77">
        <v>6698</v>
      </c>
      <c r="N97" s="75">
        <f t="shared" si="2"/>
        <v>6513.666666666667</v>
      </c>
    </row>
    <row r="98" spans="1:14" ht="12" customHeight="1">
      <c r="A98" s="85" t="str">
        <f>'Pregnant Women Participating'!A98</f>
        <v>Washington</v>
      </c>
      <c r="B98" s="75">
        <v>9039</v>
      </c>
      <c r="C98" s="76">
        <v>8905</v>
      </c>
      <c r="D98" s="76">
        <v>9001</v>
      </c>
      <c r="E98" s="76">
        <v>9120</v>
      </c>
      <c r="F98" s="76">
        <v>8940</v>
      </c>
      <c r="G98" s="76">
        <v>9330</v>
      </c>
      <c r="H98" s="76">
        <v>9324</v>
      </c>
      <c r="I98" s="76">
        <v>9212</v>
      </c>
      <c r="J98" s="76">
        <v>9278</v>
      </c>
      <c r="K98" s="76">
        <v>9113</v>
      </c>
      <c r="L98" s="76">
        <v>9459</v>
      </c>
      <c r="M98" s="77">
        <v>9489</v>
      </c>
      <c r="N98" s="75">
        <f t="shared" si="2"/>
        <v>9184.166666666666</v>
      </c>
    </row>
    <row r="99" spans="1:14" ht="12" customHeight="1">
      <c r="A99" s="85" t="str">
        <f>'Pregnant Women Participating'!A99</f>
        <v>Northern Marianas</v>
      </c>
      <c r="B99" s="75">
        <v>103</v>
      </c>
      <c r="C99" s="76">
        <v>106</v>
      </c>
      <c r="D99" s="76">
        <v>105</v>
      </c>
      <c r="E99" s="76">
        <v>105</v>
      </c>
      <c r="F99" s="76">
        <v>101</v>
      </c>
      <c r="G99" s="76">
        <v>103</v>
      </c>
      <c r="H99" s="76">
        <v>96</v>
      </c>
      <c r="I99" s="76">
        <v>85</v>
      </c>
      <c r="J99" s="76">
        <v>79</v>
      </c>
      <c r="K99" s="76">
        <v>89</v>
      </c>
      <c r="L99" s="76">
        <v>85</v>
      </c>
      <c r="M99" s="77">
        <v>94</v>
      </c>
      <c r="N99" s="75">
        <f t="shared" si="2"/>
        <v>95.91666666666667</v>
      </c>
    </row>
    <row r="100" spans="1:14" ht="12" customHeight="1">
      <c r="A100" s="85" t="str">
        <f>'Pregnant Women Participating'!A100</f>
        <v>Inter-Tribal Council, AZ</v>
      </c>
      <c r="B100" s="75">
        <v>372</v>
      </c>
      <c r="C100" s="76">
        <v>345</v>
      </c>
      <c r="D100" s="76">
        <v>357</v>
      </c>
      <c r="E100" s="76">
        <v>362</v>
      </c>
      <c r="F100" s="76">
        <v>388</v>
      </c>
      <c r="G100" s="76">
        <v>358</v>
      </c>
      <c r="H100" s="76">
        <v>355</v>
      </c>
      <c r="I100" s="76">
        <v>336</v>
      </c>
      <c r="J100" s="76">
        <v>325</v>
      </c>
      <c r="K100" s="76">
        <v>329</v>
      </c>
      <c r="L100" s="76">
        <v>351</v>
      </c>
      <c r="M100" s="77">
        <v>379</v>
      </c>
      <c r="N100" s="75">
        <f t="shared" si="2"/>
        <v>354.75</v>
      </c>
    </row>
    <row r="101" spans="1:14" ht="12" customHeight="1">
      <c r="A101" s="85" t="str">
        <f>'Pregnant Women Participating'!A101</f>
        <v>Navajo Nation, AZ</v>
      </c>
      <c r="B101" s="75">
        <v>421</v>
      </c>
      <c r="C101" s="76">
        <v>417</v>
      </c>
      <c r="D101" s="76">
        <v>443</v>
      </c>
      <c r="E101" s="76">
        <v>454</v>
      </c>
      <c r="F101" s="76">
        <v>433</v>
      </c>
      <c r="G101" s="76">
        <v>446</v>
      </c>
      <c r="H101" s="76">
        <v>444</v>
      </c>
      <c r="I101" s="76">
        <v>429</v>
      </c>
      <c r="J101" s="76">
        <v>420</v>
      </c>
      <c r="K101" s="76">
        <v>409</v>
      </c>
      <c r="L101" s="76">
        <v>438</v>
      </c>
      <c r="M101" s="77">
        <v>419</v>
      </c>
      <c r="N101" s="75">
        <f t="shared" si="2"/>
        <v>431.0833333333333</v>
      </c>
    </row>
    <row r="102" spans="1:14" ht="12" customHeight="1">
      <c r="A102" s="85" t="str">
        <f>'Pregnant Women Participating'!A102</f>
        <v>Inter-Tribal Council, NV</v>
      </c>
      <c r="B102" s="75">
        <v>53</v>
      </c>
      <c r="C102" s="76">
        <v>52</v>
      </c>
      <c r="D102" s="76">
        <v>55</v>
      </c>
      <c r="E102" s="76">
        <v>55</v>
      </c>
      <c r="F102" s="76">
        <v>52</v>
      </c>
      <c r="G102" s="76">
        <v>54</v>
      </c>
      <c r="H102" s="76">
        <v>49</v>
      </c>
      <c r="I102" s="76">
        <v>39</v>
      </c>
      <c r="J102" s="76">
        <v>36</v>
      </c>
      <c r="K102" s="76">
        <v>37</v>
      </c>
      <c r="L102" s="76">
        <v>34</v>
      </c>
      <c r="M102" s="77">
        <v>33</v>
      </c>
      <c r="N102" s="75">
        <f>IF(SUM(B102:M102)&gt;0,AVERAGE(B102:M102),"0")</f>
        <v>45.75</v>
      </c>
    </row>
    <row r="103" spans="1:14" s="84" customFormat="1" ht="24.75" customHeight="1">
      <c r="A103" s="79" t="str">
        <f>'Pregnant Women Participating'!A103</f>
        <v>Western Region</v>
      </c>
      <c r="B103" s="80">
        <v>86396</v>
      </c>
      <c r="C103" s="81">
        <v>86738</v>
      </c>
      <c r="D103" s="81">
        <v>85970</v>
      </c>
      <c r="E103" s="81">
        <v>87840</v>
      </c>
      <c r="F103" s="81">
        <v>86738</v>
      </c>
      <c r="G103" s="81">
        <v>89271</v>
      </c>
      <c r="H103" s="81">
        <v>88822</v>
      </c>
      <c r="I103" s="81">
        <v>88101</v>
      </c>
      <c r="J103" s="81">
        <v>89975</v>
      </c>
      <c r="K103" s="81">
        <v>88913</v>
      </c>
      <c r="L103" s="81">
        <v>92081</v>
      </c>
      <c r="M103" s="82">
        <v>91538</v>
      </c>
      <c r="N103" s="80">
        <f>IF(SUM(B103:M103)&gt;0,AVERAGE(B103:M103),"0")</f>
        <v>88531.91666666667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232906</v>
      </c>
      <c r="C104" s="88">
        <v>234172</v>
      </c>
      <c r="D104" s="88">
        <v>231948</v>
      </c>
      <c r="E104" s="88">
        <v>231231</v>
      </c>
      <c r="F104" s="88">
        <v>229622</v>
      </c>
      <c r="G104" s="88">
        <v>235384</v>
      </c>
      <c r="H104" s="88">
        <v>234165</v>
      </c>
      <c r="I104" s="88">
        <v>234213</v>
      </c>
      <c r="J104" s="88">
        <v>238102</v>
      </c>
      <c r="K104" s="88">
        <v>236811</v>
      </c>
      <c r="L104" s="88">
        <v>244723</v>
      </c>
      <c r="M104" s="89">
        <v>245403</v>
      </c>
      <c r="N104" s="87">
        <f>IF(SUM(B104:M104)&gt;0,AVERAGE(B104:M104),"0")</f>
        <v>235723.33333333334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3" customWidth="1"/>
    <col min="2" max="13" width="11.7109375" style="66" customWidth="1"/>
    <col min="14" max="14" width="13.7109375" style="66" customWidth="1"/>
    <col min="15" max="16384" width="9.140625" style="66" customWidth="1"/>
  </cols>
  <sheetData>
    <row r="1" spans="1:13" ht="12" customHeight="1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" customHeight="1">
      <c r="A2" s="64" t="str">
        <f>'Pregnant Women Participating'!A2</f>
        <v>FISCAL YEAR 2011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" customHeight="1">
      <c r="A3" s="67" t="str">
        <f>'Pregnant Women Participating'!A3</f>
        <v>Data as of March 08, 2013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2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4" s="73" customFormat="1" ht="24" customHeight="1">
      <c r="A5" s="69" t="s">
        <v>0</v>
      </c>
      <c r="B5" s="70">
        <f>DATE(RIGHT(A2,4)-1,10,1)</f>
        <v>40452</v>
      </c>
      <c r="C5" s="71">
        <f>DATE(RIGHT(A2,4)-1,11,1)</f>
        <v>40483</v>
      </c>
      <c r="D5" s="71">
        <f>DATE(RIGHT(A2,4)-1,12,1)</f>
        <v>40513</v>
      </c>
      <c r="E5" s="71">
        <f>DATE(RIGHT(A2,4),1,1)</f>
        <v>40544</v>
      </c>
      <c r="F5" s="71">
        <f>DATE(RIGHT(A2,4),2,1)</f>
        <v>40575</v>
      </c>
      <c r="G5" s="71">
        <f>DATE(RIGHT(A2,4),3,1)</f>
        <v>40603</v>
      </c>
      <c r="H5" s="71">
        <f>DATE(RIGHT(A2,4),4,1)</f>
        <v>40634</v>
      </c>
      <c r="I5" s="71">
        <f>DATE(RIGHT(A2,4),5,1)</f>
        <v>40664</v>
      </c>
      <c r="J5" s="71">
        <f>DATE(RIGHT(A2,4),6,1)</f>
        <v>40695</v>
      </c>
      <c r="K5" s="71">
        <f>DATE(RIGHT(A2,4),7,1)</f>
        <v>40725</v>
      </c>
      <c r="L5" s="71">
        <f>DATE(RIGHT(A2,4),8,1)</f>
        <v>40756</v>
      </c>
      <c r="M5" s="71">
        <f>DATE(RIGHT(A2,4),9,1)</f>
        <v>40787</v>
      </c>
      <c r="N5" s="72" t="s">
        <v>12</v>
      </c>
    </row>
    <row r="6" spans="1:14" s="78" customFormat="1" ht="12" customHeight="1">
      <c r="A6" s="74" t="str">
        <f>'Pregnant Women Participating'!A6</f>
        <v>Connecticut</v>
      </c>
      <c r="B6" s="75">
        <v>2629</v>
      </c>
      <c r="C6" s="76">
        <v>2492</v>
      </c>
      <c r="D6" s="76">
        <v>2489</v>
      </c>
      <c r="E6" s="76">
        <v>2515</v>
      </c>
      <c r="F6" s="76">
        <v>2484</v>
      </c>
      <c r="G6" s="76">
        <v>2620</v>
      </c>
      <c r="H6" s="76">
        <v>2578</v>
      </c>
      <c r="I6" s="76">
        <v>2658</v>
      </c>
      <c r="J6" s="76">
        <v>2691</v>
      </c>
      <c r="K6" s="76">
        <v>2708</v>
      </c>
      <c r="L6" s="76">
        <v>2806</v>
      </c>
      <c r="M6" s="77">
        <v>2793</v>
      </c>
      <c r="N6" s="75">
        <f aca="true" t="shared" si="0" ref="N6:N37">IF(SUM(B6:M6)&gt;0,AVERAGE(B6:M6),"0")</f>
        <v>2621.9166666666665</v>
      </c>
    </row>
    <row r="7" spans="1:14" s="78" customFormat="1" ht="12" customHeight="1">
      <c r="A7" s="74" t="str">
        <f>'Pregnant Women Participating'!A7</f>
        <v>Maine</v>
      </c>
      <c r="B7" s="75">
        <v>167</v>
      </c>
      <c r="C7" s="76">
        <v>178</v>
      </c>
      <c r="D7" s="76">
        <v>165</v>
      </c>
      <c r="E7" s="76">
        <v>163</v>
      </c>
      <c r="F7" s="76">
        <v>150</v>
      </c>
      <c r="G7" s="76">
        <v>167</v>
      </c>
      <c r="H7" s="76">
        <v>165</v>
      </c>
      <c r="I7" s="76">
        <v>151</v>
      </c>
      <c r="J7" s="76">
        <v>136</v>
      </c>
      <c r="K7" s="76">
        <v>134</v>
      </c>
      <c r="L7" s="76">
        <v>156</v>
      </c>
      <c r="M7" s="77">
        <v>143</v>
      </c>
      <c r="N7" s="75">
        <f t="shared" si="0"/>
        <v>156.25</v>
      </c>
    </row>
    <row r="8" spans="1:14" s="78" customFormat="1" ht="12" customHeight="1">
      <c r="A8" s="74" t="str">
        <f>'Pregnant Women Participating'!A8</f>
        <v>Massachusetts</v>
      </c>
      <c r="B8" s="75">
        <v>5379</v>
      </c>
      <c r="C8" s="76">
        <v>5350</v>
      </c>
      <c r="D8" s="76">
        <v>5332</v>
      </c>
      <c r="E8" s="76">
        <v>5431</v>
      </c>
      <c r="F8" s="76">
        <v>5455</v>
      </c>
      <c r="G8" s="76">
        <v>5688</v>
      </c>
      <c r="H8" s="76">
        <v>5691</v>
      </c>
      <c r="I8" s="76">
        <v>5695</v>
      </c>
      <c r="J8" s="76">
        <v>5687</v>
      </c>
      <c r="K8" s="76">
        <v>5700</v>
      </c>
      <c r="L8" s="76">
        <v>5639</v>
      </c>
      <c r="M8" s="77">
        <v>5498</v>
      </c>
      <c r="N8" s="75">
        <f t="shared" si="0"/>
        <v>5545.416666666667</v>
      </c>
    </row>
    <row r="9" spans="1:14" s="78" customFormat="1" ht="12" customHeight="1">
      <c r="A9" s="74" t="str">
        <f>'Pregnant Women Participating'!A9</f>
        <v>New Hampshire</v>
      </c>
      <c r="B9" s="75">
        <v>265</v>
      </c>
      <c r="C9" s="76">
        <v>264</v>
      </c>
      <c r="D9" s="76">
        <v>270</v>
      </c>
      <c r="E9" s="76">
        <v>275</v>
      </c>
      <c r="F9" s="76">
        <v>265</v>
      </c>
      <c r="G9" s="76">
        <v>256</v>
      </c>
      <c r="H9" s="76">
        <v>235</v>
      </c>
      <c r="I9" s="76">
        <v>225</v>
      </c>
      <c r="J9" s="76">
        <v>215</v>
      </c>
      <c r="K9" s="76">
        <v>232</v>
      </c>
      <c r="L9" s="76">
        <v>249</v>
      </c>
      <c r="M9" s="77">
        <v>247</v>
      </c>
      <c r="N9" s="75">
        <f t="shared" si="0"/>
        <v>249.83333333333334</v>
      </c>
    </row>
    <row r="10" spans="1:14" s="78" customFormat="1" ht="12" customHeight="1">
      <c r="A10" s="74" t="str">
        <f>'Pregnant Women Participating'!A10</f>
        <v>New York</v>
      </c>
      <c r="B10" s="75">
        <v>42036</v>
      </c>
      <c r="C10" s="76">
        <v>42186</v>
      </c>
      <c r="D10" s="76">
        <v>41543</v>
      </c>
      <c r="E10" s="76">
        <v>41636</v>
      </c>
      <c r="F10" s="76">
        <v>41063</v>
      </c>
      <c r="G10" s="76">
        <v>41360</v>
      </c>
      <c r="H10" s="76">
        <v>40944</v>
      </c>
      <c r="I10" s="76">
        <v>40693</v>
      </c>
      <c r="J10" s="76">
        <v>40769</v>
      </c>
      <c r="K10" s="76">
        <v>40616</v>
      </c>
      <c r="L10" s="76">
        <v>41076</v>
      </c>
      <c r="M10" s="77">
        <v>41228</v>
      </c>
      <c r="N10" s="75">
        <f t="shared" si="0"/>
        <v>41262.5</v>
      </c>
    </row>
    <row r="11" spans="1:14" s="78" customFormat="1" ht="12" customHeight="1">
      <c r="A11" s="74" t="str">
        <f>'Pregnant Women Participating'!A11</f>
        <v>Rhode Island</v>
      </c>
      <c r="B11" s="75">
        <v>578</v>
      </c>
      <c r="C11" s="76">
        <v>583</v>
      </c>
      <c r="D11" s="76">
        <v>565</v>
      </c>
      <c r="E11" s="76">
        <v>537</v>
      </c>
      <c r="F11" s="76">
        <v>545</v>
      </c>
      <c r="G11" s="76">
        <v>541</v>
      </c>
      <c r="H11" s="76">
        <v>540</v>
      </c>
      <c r="I11" s="76">
        <v>530</v>
      </c>
      <c r="J11" s="76">
        <v>513</v>
      </c>
      <c r="K11" s="76">
        <v>480</v>
      </c>
      <c r="L11" s="76">
        <v>515</v>
      </c>
      <c r="M11" s="77">
        <v>544</v>
      </c>
      <c r="N11" s="75">
        <f t="shared" si="0"/>
        <v>539.25</v>
      </c>
    </row>
    <row r="12" spans="1:14" s="78" customFormat="1" ht="12" customHeight="1">
      <c r="A12" s="74" t="str">
        <f>'Pregnant Women Participating'!A12</f>
        <v>Vermont</v>
      </c>
      <c r="B12" s="75">
        <v>304</v>
      </c>
      <c r="C12" s="76">
        <v>312</v>
      </c>
      <c r="D12" s="76">
        <v>317</v>
      </c>
      <c r="E12" s="76">
        <v>323</v>
      </c>
      <c r="F12" s="76">
        <v>333</v>
      </c>
      <c r="G12" s="76">
        <v>322</v>
      </c>
      <c r="H12" s="76">
        <v>303</v>
      </c>
      <c r="I12" s="76">
        <v>304</v>
      </c>
      <c r="J12" s="76">
        <v>308</v>
      </c>
      <c r="K12" s="76">
        <v>314</v>
      </c>
      <c r="L12" s="76">
        <v>325</v>
      </c>
      <c r="M12" s="77">
        <v>320</v>
      </c>
      <c r="N12" s="75">
        <f t="shared" si="0"/>
        <v>315.4166666666667</v>
      </c>
    </row>
    <row r="13" spans="1:14" s="78" customFormat="1" ht="12" customHeight="1">
      <c r="A13" s="74" t="str">
        <f>'Pregnant Women Participating'!A13</f>
        <v>Indian Township, ME</v>
      </c>
      <c r="B13" s="75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7">
        <v>0</v>
      </c>
      <c r="N13" s="75" t="str">
        <f t="shared" si="0"/>
        <v>0</v>
      </c>
    </row>
    <row r="14" spans="1:14" s="78" customFormat="1" ht="12" customHeight="1">
      <c r="A14" s="74" t="str">
        <f>'Pregnant Women Participating'!A14</f>
        <v>Pleasant Point, ME</v>
      </c>
      <c r="B14" s="75">
        <v>0</v>
      </c>
      <c r="C14" s="76">
        <v>1</v>
      </c>
      <c r="D14" s="76">
        <v>1</v>
      </c>
      <c r="E14" s="76">
        <v>1</v>
      </c>
      <c r="F14" s="76">
        <v>1</v>
      </c>
      <c r="G14" s="76">
        <v>1</v>
      </c>
      <c r="H14" s="76">
        <v>0</v>
      </c>
      <c r="I14" s="76">
        <v>0</v>
      </c>
      <c r="J14" s="76">
        <v>1</v>
      </c>
      <c r="K14" s="76">
        <v>1</v>
      </c>
      <c r="L14" s="76">
        <v>2</v>
      </c>
      <c r="M14" s="77">
        <v>3</v>
      </c>
      <c r="N14" s="75">
        <f t="shared" si="0"/>
        <v>1</v>
      </c>
    </row>
    <row r="15" spans="1:14" s="78" customFormat="1" ht="12" customHeight="1">
      <c r="A15" s="74" t="str">
        <f>'Pregnant Women Participating'!A15</f>
        <v>Seneca Nation, NY</v>
      </c>
      <c r="B15" s="75">
        <v>1</v>
      </c>
      <c r="C15" s="76">
        <v>1</v>
      </c>
      <c r="D15" s="76">
        <v>1</v>
      </c>
      <c r="E15" s="76">
        <v>2</v>
      </c>
      <c r="F15" s="76">
        <v>1</v>
      </c>
      <c r="G15" s="76">
        <v>2</v>
      </c>
      <c r="H15" s="76">
        <v>1</v>
      </c>
      <c r="I15" s="76">
        <v>2</v>
      </c>
      <c r="J15" s="76">
        <v>1</v>
      </c>
      <c r="K15" s="76">
        <v>3</v>
      </c>
      <c r="L15" s="76">
        <v>3</v>
      </c>
      <c r="M15" s="77">
        <v>3</v>
      </c>
      <c r="N15" s="75">
        <f t="shared" si="0"/>
        <v>1.75</v>
      </c>
    </row>
    <row r="16" spans="1:14" s="83" customFormat="1" ht="24.75" customHeight="1">
      <c r="A16" s="79" t="str">
        <f>'Pregnant Women Participating'!A16</f>
        <v>Northeast Region</v>
      </c>
      <c r="B16" s="80">
        <v>51359</v>
      </c>
      <c r="C16" s="81">
        <v>51367</v>
      </c>
      <c r="D16" s="81">
        <v>50683</v>
      </c>
      <c r="E16" s="81">
        <v>50883</v>
      </c>
      <c r="F16" s="81">
        <v>50297</v>
      </c>
      <c r="G16" s="81">
        <v>50957</v>
      </c>
      <c r="H16" s="81">
        <v>50457</v>
      </c>
      <c r="I16" s="81">
        <v>50258</v>
      </c>
      <c r="J16" s="81">
        <v>50321</v>
      </c>
      <c r="K16" s="81">
        <v>50188</v>
      </c>
      <c r="L16" s="81">
        <v>50771</v>
      </c>
      <c r="M16" s="82">
        <v>50779</v>
      </c>
      <c r="N16" s="80">
        <f t="shared" si="0"/>
        <v>50693.333333333336</v>
      </c>
    </row>
    <row r="17" spans="1:14" ht="12" customHeight="1">
      <c r="A17" s="74" t="str">
        <f>'Pregnant Women Participating'!A17</f>
        <v>Delaware</v>
      </c>
      <c r="B17" s="75">
        <v>370</v>
      </c>
      <c r="C17" s="76">
        <v>385</v>
      </c>
      <c r="D17" s="76">
        <v>394</v>
      </c>
      <c r="E17" s="76">
        <v>406</v>
      </c>
      <c r="F17" s="76">
        <v>404</v>
      </c>
      <c r="G17" s="76">
        <v>400</v>
      </c>
      <c r="H17" s="76">
        <v>398</v>
      </c>
      <c r="I17" s="76">
        <v>409</v>
      </c>
      <c r="J17" s="76">
        <v>400</v>
      </c>
      <c r="K17" s="76">
        <v>427</v>
      </c>
      <c r="L17" s="76">
        <v>400</v>
      </c>
      <c r="M17" s="77">
        <v>424</v>
      </c>
      <c r="N17" s="75">
        <f t="shared" si="0"/>
        <v>401.4166666666667</v>
      </c>
    </row>
    <row r="18" spans="1:14" ht="12" customHeight="1">
      <c r="A18" s="74" t="str">
        <f>'Pregnant Women Participating'!A18</f>
        <v>District of Columbia</v>
      </c>
      <c r="B18" s="75">
        <v>923</v>
      </c>
      <c r="C18" s="76">
        <v>876</v>
      </c>
      <c r="D18" s="76">
        <v>821</v>
      </c>
      <c r="E18" s="76">
        <v>747</v>
      </c>
      <c r="F18" s="76">
        <v>746</v>
      </c>
      <c r="G18" s="76">
        <v>753</v>
      </c>
      <c r="H18" s="76">
        <v>707</v>
      </c>
      <c r="I18" s="76">
        <v>710</v>
      </c>
      <c r="J18" s="76">
        <v>713</v>
      </c>
      <c r="K18" s="76">
        <v>724</v>
      </c>
      <c r="L18" s="76">
        <v>764</v>
      </c>
      <c r="M18" s="77">
        <v>788</v>
      </c>
      <c r="N18" s="75">
        <f t="shared" si="0"/>
        <v>772.6666666666666</v>
      </c>
    </row>
    <row r="19" spans="1:14" ht="12" customHeight="1">
      <c r="A19" s="74" t="str">
        <f>'Pregnant Women Participating'!A19</f>
        <v>Maryland</v>
      </c>
      <c r="B19" s="75">
        <v>9574</v>
      </c>
      <c r="C19" s="76">
        <v>8611</v>
      </c>
      <c r="D19" s="76">
        <v>8543</v>
      </c>
      <c r="E19" s="76">
        <v>8430</v>
      </c>
      <c r="F19" s="76">
        <v>8467</v>
      </c>
      <c r="G19" s="76">
        <v>8636</v>
      </c>
      <c r="H19" s="76">
        <v>8548</v>
      </c>
      <c r="I19" s="76">
        <v>8514</v>
      </c>
      <c r="J19" s="76">
        <v>8675</v>
      </c>
      <c r="K19" s="76">
        <v>8595</v>
      </c>
      <c r="L19" s="76">
        <v>8652</v>
      </c>
      <c r="M19" s="77">
        <v>8623</v>
      </c>
      <c r="N19" s="75">
        <f t="shared" si="0"/>
        <v>8655.666666666666</v>
      </c>
    </row>
    <row r="20" spans="1:14" ht="12" customHeight="1">
      <c r="A20" s="74" t="str">
        <f>'Pregnant Women Participating'!A20</f>
        <v>New Jersey</v>
      </c>
      <c r="B20" s="75">
        <v>6123</v>
      </c>
      <c r="C20" s="76">
        <v>6027</v>
      </c>
      <c r="D20" s="76">
        <v>5950</v>
      </c>
      <c r="E20" s="76">
        <v>5954</v>
      </c>
      <c r="F20" s="76">
        <v>5933</v>
      </c>
      <c r="G20" s="76">
        <v>6094</v>
      </c>
      <c r="H20" s="76">
        <v>5953</v>
      </c>
      <c r="I20" s="76">
        <v>6010</v>
      </c>
      <c r="J20" s="76">
        <v>6084</v>
      </c>
      <c r="K20" s="76">
        <v>10281</v>
      </c>
      <c r="L20" s="76">
        <v>10416</v>
      </c>
      <c r="M20" s="77">
        <v>10362</v>
      </c>
      <c r="N20" s="75">
        <f t="shared" si="0"/>
        <v>7098.916666666667</v>
      </c>
    </row>
    <row r="21" spans="1:14" ht="12" customHeight="1">
      <c r="A21" s="74" t="str">
        <f>'Pregnant Women Participating'!A21</f>
        <v>Pennsylvania</v>
      </c>
      <c r="B21" s="75">
        <v>1707</v>
      </c>
      <c r="C21" s="76">
        <v>1715</v>
      </c>
      <c r="D21" s="76">
        <v>1671</v>
      </c>
      <c r="E21" s="76">
        <v>1692</v>
      </c>
      <c r="F21" s="76">
        <v>1752</v>
      </c>
      <c r="G21" s="76">
        <v>1686</v>
      </c>
      <c r="H21" s="76">
        <v>1766</v>
      </c>
      <c r="I21" s="76">
        <v>1724</v>
      </c>
      <c r="J21" s="76">
        <v>1814</v>
      </c>
      <c r="K21" s="76">
        <v>1824</v>
      </c>
      <c r="L21" s="76">
        <v>1909</v>
      </c>
      <c r="M21" s="77">
        <v>1897</v>
      </c>
      <c r="N21" s="75">
        <f t="shared" si="0"/>
        <v>1763.0833333333333</v>
      </c>
    </row>
    <row r="22" spans="1:14" ht="12" customHeight="1">
      <c r="A22" s="74" t="str">
        <f>'Pregnant Women Participating'!A22</f>
        <v>Puerto Rico</v>
      </c>
      <c r="B22" s="75">
        <v>4669</v>
      </c>
      <c r="C22" s="76">
        <v>4232</v>
      </c>
      <c r="D22" s="76">
        <v>4540</v>
      </c>
      <c r="E22" s="76">
        <v>4425</v>
      </c>
      <c r="F22" s="76">
        <v>4420</v>
      </c>
      <c r="G22" s="76">
        <v>4434</v>
      </c>
      <c r="H22" s="76">
        <v>4326</v>
      </c>
      <c r="I22" s="76">
        <v>4310</v>
      </c>
      <c r="J22" s="76">
        <v>4421</v>
      </c>
      <c r="K22" s="76">
        <v>4351</v>
      </c>
      <c r="L22" s="76">
        <v>4532</v>
      </c>
      <c r="M22" s="77">
        <v>4895</v>
      </c>
      <c r="N22" s="75">
        <f t="shared" si="0"/>
        <v>4462.916666666667</v>
      </c>
    </row>
    <row r="23" spans="1:14" ht="12" customHeight="1">
      <c r="A23" s="74" t="str">
        <f>'Pregnant Women Participating'!A23</f>
        <v>Virginia</v>
      </c>
      <c r="B23" s="75">
        <v>5388</v>
      </c>
      <c r="C23" s="76">
        <v>5322</v>
      </c>
      <c r="D23" s="76">
        <v>5323</v>
      </c>
      <c r="E23" s="76">
        <v>5286</v>
      </c>
      <c r="F23" s="76">
        <v>5179</v>
      </c>
      <c r="G23" s="76">
        <v>5246</v>
      </c>
      <c r="H23" s="76">
        <v>5186</v>
      </c>
      <c r="I23" s="76">
        <v>5099</v>
      </c>
      <c r="J23" s="76">
        <v>5215</v>
      </c>
      <c r="K23" s="76">
        <v>5238</v>
      </c>
      <c r="L23" s="76">
        <v>5286</v>
      </c>
      <c r="M23" s="77">
        <v>5390</v>
      </c>
      <c r="N23" s="75">
        <f t="shared" si="0"/>
        <v>5263.166666666667</v>
      </c>
    </row>
    <row r="24" spans="1:14" ht="12" customHeight="1">
      <c r="A24" s="74" t="str">
        <f>'Pregnant Women Participating'!A24</f>
        <v>Virgin Islands</v>
      </c>
      <c r="B24" s="75">
        <v>725</v>
      </c>
      <c r="C24" s="76">
        <v>699</v>
      </c>
      <c r="D24" s="76">
        <v>695</v>
      </c>
      <c r="E24" s="76">
        <v>676</v>
      </c>
      <c r="F24" s="76">
        <v>671</v>
      </c>
      <c r="G24" s="76">
        <v>674</v>
      </c>
      <c r="H24" s="76">
        <v>677</v>
      </c>
      <c r="I24" s="76">
        <v>661</v>
      </c>
      <c r="J24" s="76">
        <v>644</v>
      </c>
      <c r="K24" s="76">
        <v>644</v>
      </c>
      <c r="L24" s="76">
        <v>637</v>
      </c>
      <c r="M24" s="77">
        <v>657</v>
      </c>
      <c r="N24" s="75">
        <f t="shared" si="0"/>
        <v>671.6666666666666</v>
      </c>
    </row>
    <row r="25" spans="1:14" ht="12" customHeight="1">
      <c r="A25" s="74" t="str">
        <f>'Pregnant Women Participating'!A25</f>
        <v>West Virginia</v>
      </c>
      <c r="B25" s="75">
        <v>507</v>
      </c>
      <c r="C25" s="76">
        <v>475</v>
      </c>
      <c r="D25" s="76">
        <v>485</v>
      </c>
      <c r="E25" s="76">
        <v>484</v>
      </c>
      <c r="F25" s="76">
        <v>484</v>
      </c>
      <c r="G25" s="76">
        <v>490</v>
      </c>
      <c r="H25" s="76">
        <v>442</v>
      </c>
      <c r="I25" s="76">
        <v>442</v>
      </c>
      <c r="J25" s="76">
        <v>423</v>
      </c>
      <c r="K25" s="76">
        <v>435</v>
      </c>
      <c r="L25" s="76">
        <v>450</v>
      </c>
      <c r="M25" s="77">
        <v>453</v>
      </c>
      <c r="N25" s="75">
        <f t="shared" si="0"/>
        <v>464.1666666666667</v>
      </c>
    </row>
    <row r="26" spans="1:14" s="84" customFormat="1" ht="24.75" customHeight="1">
      <c r="A26" s="79" t="str">
        <f>'Pregnant Women Participating'!A26</f>
        <v>Mid-Atlantic Region</v>
      </c>
      <c r="B26" s="80">
        <v>29986</v>
      </c>
      <c r="C26" s="81">
        <v>28342</v>
      </c>
      <c r="D26" s="81">
        <v>28422</v>
      </c>
      <c r="E26" s="81">
        <v>28100</v>
      </c>
      <c r="F26" s="81">
        <v>28056</v>
      </c>
      <c r="G26" s="81">
        <v>28413</v>
      </c>
      <c r="H26" s="81">
        <v>28003</v>
      </c>
      <c r="I26" s="81">
        <v>27879</v>
      </c>
      <c r="J26" s="81">
        <v>28389</v>
      </c>
      <c r="K26" s="81">
        <v>32519</v>
      </c>
      <c r="L26" s="81">
        <v>33046</v>
      </c>
      <c r="M26" s="82">
        <v>33489</v>
      </c>
      <c r="N26" s="80">
        <f t="shared" si="0"/>
        <v>29553.666666666668</v>
      </c>
    </row>
    <row r="27" spans="1:14" ht="12" customHeight="1">
      <c r="A27" s="74" t="str">
        <f>'Pregnant Women Participating'!A27</f>
        <v>Alabama</v>
      </c>
      <c r="B27" s="75">
        <v>3929</v>
      </c>
      <c r="C27" s="76">
        <v>3901</v>
      </c>
      <c r="D27" s="76">
        <v>3901</v>
      </c>
      <c r="E27" s="76">
        <v>3846</v>
      </c>
      <c r="F27" s="76">
        <v>3663</v>
      </c>
      <c r="G27" s="76">
        <v>3650</v>
      </c>
      <c r="H27" s="76">
        <v>3403</v>
      </c>
      <c r="I27" s="76">
        <v>3421</v>
      </c>
      <c r="J27" s="76">
        <v>3434</v>
      </c>
      <c r="K27" s="76">
        <v>3450</v>
      </c>
      <c r="L27" s="76">
        <v>3640</v>
      </c>
      <c r="M27" s="77">
        <v>3614</v>
      </c>
      <c r="N27" s="75">
        <f t="shared" si="0"/>
        <v>3654.3333333333335</v>
      </c>
    </row>
    <row r="28" spans="1:14" ht="12" customHeight="1">
      <c r="A28" s="74" t="str">
        <f>'Pregnant Women Participating'!A28</f>
        <v>Florida</v>
      </c>
      <c r="B28" s="75">
        <v>24176</v>
      </c>
      <c r="C28" s="76">
        <v>23912</v>
      </c>
      <c r="D28" s="76">
        <v>23892</v>
      </c>
      <c r="E28" s="76">
        <v>24077</v>
      </c>
      <c r="F28" s="76">
        <v>23790</v>
      </c>
      <c r="G28" s="76">
        <v>23524</v>
      </c>
      <c r="H28" s="76">
        <v>23196</v>
      </c>
      <c r="I28" s="76">
        <v>22877</v>
      </c>
      <c r="J28" s="76">
        <v>22835</v>
      </c>
      <c r="K28" s="76">
        <v>22637</v>
      </c>
      <c r="L28" s="76">
        <v>22998</v>
      </c>
      <c r="M28" s="77">
        <v>23466</v>
      </c>
      <c r="N28" s="75">
        <f t="shared" si="0"/>
        <v>23448.333333333332</v>
      </c>
    </row>
    <row r="29" spans="1:14" ht="12" customHeight="1">
      <c r="A29" s="74" t="str">
        <f>'Pregnant Women Participating'!A29</f>
        <v>Georgia</v>
      </c>
      <c r="B29" s="75">
        <v>13434</v>
      </c>
      <c r="C29" s="76">
        <v>13284</v>
      </c>
      <c r="D29" s="76">
        <v>13096</v>
      </c>
      <c r="E29" s="76">
        <v>13070</v>
      </c>
      <c r="F29" s="76">
        <v>13178</v>
      </c>
      <c r="G29" s="76">
        <v>13390</v>
      </c>
      <c r="H29" s="76">
        <v>13130</v>
      </c>
      <c r="I29" s="76">
        <v>13040</v>
      </c>
      <c r="J29" s="76">
        <v>12964</v>
      </c>
      <c r="K29" s="76">
        <v>7803</v>
      </c>
      <c r="L29" s="76">
        <v>3501</v>
      </c>
      <c r="M29" s="77">
        <v>272</v>
      </c>
      <c r="N29" s="75">
        <f t="shared" si="0"/>
        <v>10846.833333333334</v>
      </c>
    </row>
    <row r="30" spans="1:14" ht="12" customHeight="1">
      <c r="A30" s="74" t="str">
        <f>'Pregnant Women Participating'!A30</f>
        <v>Georgia</v>
      </c>
      <c r="B30" s="75"/>
      <c r="C30" s="76"/>
      <c r="D30" s="76"/>
      <c r="E30" s="76"/>
      <c r="F30" s="76"/>
      <c r="G30" s="76"/>
      <c r="H30" s="76"/>
      <c r="I30" s="76"/>
      <c r="J30" s="76"/>
      <c r="K30" s="76">
        <v>5041</v>
      </c>
      <c r="L30" s="76">
        <v>9858</v>
      </c>
      <c r="M30" s="77">
        <v>13250</v>
      </c>
      <c r="N30" s="75">
        <f t="shared" si="0"/>
        <v>9383</v>
      </c>
    </row>
    <row r="31" spans="1:14" ht="12" customHeight="1">
      <c r="A31" s="74" t="str">
        <f>'Pregnant Women Participating'!A31</f>
        <v>Kentucky</v>
      </c>
      <c r="B31" s="75">
        <v>6844</v>
      </c>
      <c r="C31" s="76">
        <v>6086</v>
      </c>
      <c r="D31" s="76">
        <v>8919</v>
      </c>
      <c r="E31" s="76">
        <v>10065</v>
      </c>
      <c r="F31" s="76">
        <v>10798</v>
      </c>
      <c r="G31" s="76">
        <v>11955</v>
      </c>
      <c r="H31" s="76">
        <v>12655</v>
      </c>
      <c r="I31" s="76">
        <v>13962</v>
      </c>
      <c r="J31" s="76">
        <v>12711</v>
      </c>
      <c r="K31" s="76">
        <v>18790</v>
      </c>
      <c r="L31" s="76">
        <v>18389</v>
      </c>
      <c r="M31" s="77">
        <v>16066</v>
      </c>
      <c r="N31" s="75">
        <f t="shared" si="0"/>
        <v>12270</v>
      </c>
    </row>
    <row r="32" spans="1:14" ht="12" customHeight="1">
      <c r="A32" s="74" t="str">
        <f>'Pregnant Women Participating'!A32</f>
        <v>Mississippi</v>
      </c>
      <c r="B32" s="75">
        <v>1501</v>
      </c>
      <c r="C32" s="76">
        <v>1482</v>
      </c>
      <c r="D32" s="76">
        <v>1379</v>
      </c>
      <c r="E32" s="76">
        <v>1531</v>
      </c>
      <c r="F32" s="76">
        <v>1436</v>
      </c>
      <c r="G32" s="76">
        <v>1506</v>
      </c>
      <c r="H32" s="76">
        <v>1415</v>
      </c>
      <c r="I32" s="76">
        <v>1332</v>
      </c>
      <c r="J32" s="76">
        <v>1458</v>
      </c>
      <c r="K32" s="76">
        <v>1497</v>
      </c>
      <c r="L32" s="76">
        <v>1488</v>
      </c>
      <c r="M32" s="77">
        <v>1605</v>
      </c>
      <c r="N32" s="75">
        <f t="shared" si="0"/>
        <v>1469.1666666666667</v>
      </c>
    </row>
    <row r="33" spans="1:14" ht="12" customHeight="1">
      <c r="A33" s="74" t="str">
        <f>'Pregnant Women Participating'!A33</f>
        <v>North Carolina</v>
      </c>
      <c r="B33" s="75">
        <v>11778</v>
      </c>
      <c r="C33" s="76">
        <v>11730</v>
      </c>
      <c r="D33" s="76">
        <v>11708</v>
      </c>
      <c r="E33" s="76">
        <v>11864</v>
      </c>
      <c r="F33" s="76">
        <v>11976</v>
      </c>
      <c r="G33" s="76">
        <v>9071</v>
      </c>
      <c r="H33" s="76">
        <v>8840</v>
      </c>
      <c r="I33" s="76">
        <v>8616</v>
      </c>
      <c r="J33" s="76">
        <v>8687</v>
      </c>
      <c r="K33" s="76">
        <v>9116</v>
      </c>
      <c r="L33" s="76">
        <v>9194</v>
      </c>
      <c r="M33" s="77">
        <v>9416</v>
      </c>
      <c r="N33" s="75">
        <f t="shared" si="0"/>
        <v>10166.333333333334</v>
      </c>
    </row>
    <row r="34" spans="1:14" ht="12" customHeight="1">
      <c r="A34" s="74" t="str">
        <f>'Pregnant Women Participating'!A34</f>
        <v>South Carolina</v>
      </c>
      <c r="B34" s="75">
        <v>2887</v>
      </c>
      <c r="C34" s="76">
        <v>2817</v>
      </c>
      <c r="D34" s="76">
        <v>2724</v>
      </c>
      <c r="E34" s="76">
        <v>2675</v>
      </c>
      <c r="F34" s="76">
        <v>2699</v>
      </c>
      <c r="G34" s="76">
        <v>2484</v>
      </c>
      <c r="H34" s="76">
        <v>2476</v>
      </c>
      <c r="I34" s="76">
        <v>2462</v>
      </c>
      <c r="J34" s="76">
        <v>2460</v>
      </c>
      <c r="K34" s="76">
        <v>2438</v>
      </c>
      <c r="L34" s="76">
        <v>2490</v>
      </c>
      <c r="M34" s="77">
        <v>2497</v>
      </c>
      <c r="N34" s="75">
        <f t="shared" si="0"/>
        <v>2592.4166666666665</v>
      </c>
    </row>
    <row r="35" spans="1:14" ht="12" customHeight="1">
      <c r="A35" s="74" t="str">
        <f>'Pregnant Women Participating'!A35</f>
        <v>Tennessee</v>
      </c>
      <c r="B35" s="75">
        <v>4472</v>
      </c>
      <c r="C35" s="76">
        <v>4395</v>
      </c>
      <c r="D35" s="76">
        <v>4298</v>
      </c>
      <c r="E35" s="76">
        <v>4274</v>
      </c>
      <c r="F35" s="76">
        <v>4213</v>
      </c>
      <c r="G35" s="76">
        <v>4230</v>
      </c>
      <c r="H35" s="76">
        <v>4072</v>
      </c>
      <c r="I35" s="76">
        <v>4016</v>
      </c>
      <c r="J35" s="76">
        <v>4046</v>
      </c>
      <c r="K35" s="76">
        <v>4120</v>
      </c>
      <c r="L35" s="76">
        <v>4286</v>
      </c>
      <c r="M35" s="77">
        <v>4324</v>
      </c>
      <c r="N35" s="75">
        <f t="shared" si="0"/>
        <v>4228.833333333333</v>
      </c>
    </row>
    <row r="36" spans="1:14" ht="12" customHeight="1">
      <c r="A36" s="74" t="str">
        <f>'Pregnant Women Participating'!A36</f>
        <v>Choctaw Indians, MS</v>
      </c>
      <c r="B36" s="75">
        <v>6</v>
      </c>
      <c r="C36" s="76">
        <v>6</v>
      </c>
      <c r="D36" s="76">
        <v>8</v>
      </c>
      <c r="E36" s="76">
        <v>10</v>
      </c>
      <c r="F36" s="76">
        <v>7</v>
      </c>
      <c r="G36" s="76">
        <v>8</v>
      </c>
      <c r="H36" s="76">
        <v>6</v>
      </c>
      <c r="I36" s="76">
        <v>8</v>
      </c>
      <c r="J36" s="76">
        <v>6</v>
      </c>
      <c r="K36" s="76">
        <v>7</v>
      </c>
      <c r="L36" s="76">
        <v>7</v>
      </c>
      <c r="M36" s="77">
        <v>11</v>
      </c>
      <c r="N36" s="75">
        <f t="shared" si="0"/>
        <v>7.5</v>
      </c>
    </row>
    <row r="37" spans="1:14" ht="12" customHeight="1">
      <c r="A37" s="74" t="str">
        <f>'Pregnant Women Participating'!A37</f>
        <v>Eastern Cherokee, NC</v>
      </c>
      <c r="B37" s="75">
        <v>21</v>
      </c>
      <c r="C37" s="76">
        <v>24</v>
      </c>
      <c r="D37" s="76">
        <v>22</v>
      </c>
      <c r="E37" s="76">
        <v>22</v>
      </c>
      <c r="F37" s="76">
        <v>21</v>
      </c>
      <c r="G37" s="76">
        <v>18</v>
      </c>
      <c r="H37" s="76">
        <v>20</v>
      </c>
      <c r="I37" s="76">
        <v>23</v>
      </c>
      <c r="J37" s="76">
        <v>20</v>
      </c>
      <c r="K37" s="76">
        <v>16</v>
      </c>
      <c r="L37" s="76">
        <v>13</v>
      </c>
      <c r="M37" s="77">
        <v>14</v>
      </c>
      <c r="N37" s="75">
        <f t="shared" si="0"/>
        <v>19.5</v>
      </c>
    </row>
    <row r="38" spans="1:14" s="84" customFormat="1" ht="24.75" customHeight="1">
      <c r="A38" s="79" t="str">
        <f>'Pregnant Women Participating'!A38</f>
        <v>Southeast Region</v>
      </c>
      <c r="B38" s="80">
        <v>69048</v>
      </c>
      <c r="C38" s="81">
        <v>67637</v>
      </c>
      <c r="D38" s="81">
        <v>69947</v>
      </c>
      <c r="E38" s="81">
        <v>71434</v>
      </c>
      <c r="F38" s="81">
        <v>71781</v>
      </c>
      <c r="G38" s="81">
        <v>69836</v>
      </c>
      <c r="H38" s="81">
        <v>69213</v>
      </c>
      <c r="I38" s="81">
        <v>69757</v>
      </c>
      <c r="J38" s="81">
        <v>68621</v>
      </c>
      <c r="K38" s="81">
        <v>74915</v>
      </c>
      <c r="L38" s="81">
        <v>75864</v>
      </c>
      <c r="M38" s="82">
        <v>74535</v>
      </c>
      <c r="N38" s="80">
        <f aca="true" t="shared" si="1" ref="N38:N69">IF(SUM(B38:M38)&gt;0,AVERAGE(B38:M38),"0")</f>
        <v>71049</v>
      </c>
    </row>
    <row r="39" spans="1:14" ht="12" customHeight="1">
      <c r="A39" s="74" t="str">
        <f>'Pregnant Women Participating'!A39</f>
        <v>Illinois</v>
      </c>
      <c r="B39" s="75">
        <v>12949</v>
      </c>
      <c r="C39" s="76">
        <v>12846</v>
      </c>
      <c r="D39" s="76">
        <v>12213</v>
      </c>
      <c r="E39" s="76">
        <v>12494</v>
      </c>
      <c r="F39" s="76">
        <v>12084</v>
      </c>
      <c r="G39" s="76">
        <v>12302</v>
      </c>
      <c r="H39" s="76">
        <v>12221</v>
      </c>
      <c r="I39" s="76">
        <v>12311</v>
      </c>
      <c r="J39" s="76">
        <v>12323</v>
      </c>
      <c r="K39" s="76">
        <v>12312</v>
      </c>
      <c r="L39" s="76">
        <v>12636</v>
      </c>
      <c r="M39" s="77">
        <v>12693</v>
      </c>
      <c r="N39" s="75">
        <f t="shared" si="1"/>
        <v>12448.666666666666</v>
      </c>
    </row>
    <row r="40" spans="1:14" ht="12" customHeight="1">
      <c r="A40" s="74" t="str">
        <f>'Pregnant Women Participating'!A40</f>
        <v>Indiana</v>
      </c>
      <c r="B40" s="75">
        <v>3591</v>
      </c>
      <c r="C40" s="76">
        <v>3525</v>
      </c>
      <c r="D40" s="76">
        <v>3559</v>
      </c>
      <c r="E40" s="76">
        <v>3577</v>
      </c>
      <c r="F40" s="76">
        <v>3486</v>
      </c>
      <c r="G40" s="76">
        <v>3509</v>
      </c>
      <c r="H40" s="76">
        <v>3479</v>
      </c>
      <c r="I40" s="76">
        <v>3412</v>
      </c>
      <c r="J40" s="76">
        <v>3451</v>
      </c>
      <c r="K40" s="76">
        <v>3423</v>
      </c>
      <c r="L40" s="76">
        <v>3549</v>
      </c>
      <c r="M40" s="77">
        <v>3532</v>
      </c>
      <c r="N40" s="75">
        <f t="shared" si="1"/>
        <v>3507.75</v>
      </c>
    </row>
    <row r="41" spans="1:14" ht="12" customHeight="1">
      <c r="A41" s="74" t="str">
        <f>'Pregnant Women Participating'!A41</f>
        <v>Michigan</v>
      </c>
      <c r="B41" s="75">
        <v>9135</v>
      </c>
      <c r="C41" s="76">
        <v>9587</v>
      </c>
      <c r="D41" s="76">
        <v>10035</v>
      </c>
      <c r="E41" s="76">
        <v>5563</v>
      </c>
      <c r="F41" s="76">
        <v>5381</v>
      </c>
      <c r="G41" s="76">
        <v>5554</v>
      </c>
      <c r="H41" s="76">
        <v>5577</v>
      </c>
      <c r="I41" s="76">
        <v>5673</v>
      </c>
      <c r="J41" s="76">
        <v>5875</v>
      </c>
      <c r="K41" s="76">
        <v>5839</v>
      </c>
      <c r="L41" s="76">
        <v>5962</v>
      </c>
      <c r="M41" s="77">
        <v>5875</v>
      </c>
      <c r="N41" s="75">
        <f t="shared" si="1"/>
        <v>6671.333333333333</v>
      </c>
    </row>
    <row r="42" spans="1:14" ht="12" customHeight="1">
      <c r="A42" s="74" t="str">
        <f>'Pregnant Women Participating'!A42</f>
        <v>Minnesota</v>
      </c>
      <c r="B42" s="75">
        <v>5738</v>
      </c>
      <c r="C42" s="76">
        <v>5592</v>
      </c>
      <c r="D42" s="76">
        <v>5560</v>
      </c>
      <c r="E42" s="76">
        <v>5405</v>
      </c>
      <c r="F42" s="76">
        <v>5096</v>
      </c>
      <c r="G42" s="76">
        <v>4921</v>
      </c>
      <c r="H42" s="76">
        <v>4739</v>
      </c>
      <c r="I42" s="76">
        <v>4704</v>
      </c>
      <c r="J42" s="76">
        <v>4843</v>
      </c>
      <c r="K42" s="76">
        <v>4812</v>
      </c>
      <c r="L42" s="76">
        <v>4977</v>
      </c>
      <c r="M42" s="77">
        <v>5022</v>
      </c>
      <c r="N42" s="75">
        <f t="shared" si="1"/>
        <v>5117.416666666667</v>
      </c>
    </row>
    <row r="43" spans="1:14" ht="12" customHeight="1">
      <c r="A43" s="74" t="str">
        <f>'Pregnant Women Participating'!A43</f>
        <v>Ohio</v>
      </c>
      <c r="B43" s="75">
        <v>2164</v>
      </c>
      <c r="C43" s="76">
        <v>2176</v>
      </c>
      <c r="D43" s="76">
        <v>2044</v>
      </c>
      <c r="E43" s="76">
        <v>2001</v>
      </c>
      <c r="F43" s="76">
        <v>1942</v>
      </c>
      <c r="G43" s="76">
        <v>1981</v>
      </c>
      <c r="H43" s="76">
        <v>2024</v>
      </c>
      <c r="I43" s="76">
        <v>2040</v>
      </c>
      <c r="J43" s="76">
        <v>2119</v>
      </c>
      <c r="K43" s="76">
        <v>2100</v>
      </c>
      <c r="L43" s="76">
        <v>2136</v>
      </c>
      <c r="M43" s="77">
        <v>2163</v>
      </c>
      <c r="N43" s="75">
        <f t="shared" si="1"/>
        <v>2074.1666666666665</v>
      </c>
    </row>
    <row r="44" spans="1:14" ht="12" customHeight="1">
      <c r="A44" s="74" t="str">
        <f>'Pregnant Women Participating'!A44</f>
        <v>Wisconsin</v>
      </c>
      <c r="B44" s="75">
        <v>2241</v>
      </c>
      <c r="C44" s="76">
        <v>2241</v>
      </c>
      <c r="D44" s="76">
        <v>2205</v>
      </c>
      <c r="E44" s="76">
        <v>2261</v>
      </c>
      <c r="F44" s="76">
        <v>2214</v>
      </c>
      <c r="G44" s="76">
        <v>2269</v>
      </c>
      <c r="H44" s="76">
        <v>2233</v>
      </c>
      <c r="I44" s="76">
        <v>2262</v>
      </c>
      <c r="J44" s="76">
        <v>2302</v>
      </c>
      <c r="K44" s="76">
        <v>2217</v>
      </c>
      <c r="L44" s="76">
        <v>2356</v>
      </c>
      <c r="M44" s="77">
        <v>2311</v>
      </c>
      <c r="N44" s="75">
        <f t="shared" si="1"/>
        <v>2259.3333333333335</v>
      </c>
    </row>
    <row r="45" spans="1:14" s="84" customFormat="1" ht="24.75" customHeight="1">
      <c r="A45" s="79" t="str">
        <f>'Pregnant Women Participating'!A45</f>
        <v>Midwest Region</v>
      </c>
      <c r="B45" s="80">
        <v>35818</v>
      </c>
      <c r="C45" s="81">
        <v>35967</v>
      </c>
      <c r="D45" s="81">
        <v>35616</v>
      </c>
      <c r="E45" s="81">
        <v>31301</v>
      </c>
      <c r="F45" s="81">
        <v>30203</v>
      </c>
      <c r="G45" s="81">
        <v>30536</v>
      </c>
      <c r="H45" s="81">
        <v>30273</v>
      </c>
      <c r="I45" s="81">
        <v>30402</v>
      </c>
      <c r="J45" s="81">
        <v>30913</v>
      </c>
      <c r="K45" s="81">
        <v>30703</v>
      </c>
      <c r="L45" s="81">
        <v>31616</v>
      </c>
      <c r="M45" s="82">
        <v>31596</v>
      </c>
      <c r="N45" s="80">
        <f t="shared" si="1"/>
        <v>32078.666666666668</v>
      </c>
    </row>
    <row r="46" spans="1:14" ht="12" customHeight="1">
      <c r="A46" s="74" t="str">
        <f>'Pregnant Women Participating'!A46</f>
        <v>Arkansas</v>
      </c>
      <c r="B46" s="75">
        <v>781</v>
      </c>
      <c r="C46" s="76">
        <v>782</v>
      </c>
      <c r="D46" s="76">
        <v>760</v>
      </c>
      <c r="E46" s="76">
        <v>758</v>
      </c>
      <c r="F46" s="76">
        <v>712</v>
      </c>
      <c r="G46" s="76">
        <v>795</v>
      </c>
      <c r="H46" s="76">
        <v>813</v>
      </c>
      <c r="I46" s="76">
        <v>798</v>
      </c>
      <c r="J46" s="76">
        <v>815</v>
      </c>
      <c r="K46" s="76">
        <v>782</v>
      </c>
      <c r="L46" s="76">
        <v>836</v>
      </c>
      <c r="M46" s="77">
        <v>834</v>
      </c>
      <c r="N46" s="75">
        <f t="shared" si="1"/>
        <v>788.8333333333334</v>
      </c>
    </row>
    <row r="47" spans="1:14" ht="12" customHeight="1">
      <c r="A47" s="74" t="str">
        <f>'Pregnant Women Participating'!A47</f>
        <v>Louisiana</v>
      </c>
      <c r="B47" s="75">
        <v>1994</v>
      </c>
      <c r="C47" s="76">
        <v>2011</v>
      </c>
      <c r="D47" s="76">
        <v>2002</v>
      </c>
      <c r="E47" s="76">
        <v>1970</v>
      </c>
      <c r="F47" s="76">
        <v>1932</v>
      </c>
      <c r="G47" s="76">
        <v>1949</v>
      </c>
      <c r="H47" s="76">
        <v>1879</v>
      </c>
      <c r="I47" s="76">
        <v>1793</v>
      </c>
      <c r="J47" s="76">
        <v>1763</v>
      </c>
      <c r="K47" s="76">
        <v>1811</v>
      </c>
      <c r="L47" s="76">
        <v>1848</v>
      </c>
      <c r="M47" s="77">
        <v>1867</v>
      </c>
      <c r="N47" s="75">
        <f t="shared" si="1"/>
        <v>1901.5833333333333</v>
      </c>
    </row>
    <row r="48" spans="1:14" ht="12" customHeight="1">
      <c r="A48" s="74" t="str">
        <f>'Pregnant Women Participating'!A48</f>
        <v>New Mexico</v>
      </c>
      <c r="B48" s="75">
        <v>797</v>
      </c>
      <c r="C48" s="76">
        <v>825</v>
      </c>
      <c r="D48" s="76">
        <v>785</v>
      </c>
      <c r="E48" s="76">
        <v>755</v>
      </c>
      <c r="F48" s="76">
        <v>732</v>
      </c>
      <c r="G48" s="76">
        <v>726</v>
      </c>
      <c r="H48" s="76">
        <v>750</v>
      </c>
      <c r="I48" s="76">
        <v>763</v>
      </c>
      <c r="J48" s="76">
        <v>706</v>
      </c>
      <c r="K48" s="76">
        <v>702</v>
      </c>
      <c r="L48" s="76">
        <v>677</v>
      </c>
      <c r="M48" s="77">
        <v>725</v>
      </c>
      <c r="N48" s="75">
        <f t="shared" si="1"/>
        <v>745.25</v>
      </c>
    </row>
    <row r="49" spans="1:14" ht="12" customHeight="1">
      <c r="A49" s="74" t="str">
        <f>'Pregnant Women Participating'!A49</f>
        <v>Oklahoma</v>
      </c>
      <c r="B49" s="75">
        <v>2228</v>
      </c>
      <c r="C49" s="76">
        <v>2191</v>
      </c>
      <c r="D49" s="76">
        <v>2190</v>
      </c>
      <c r="E49" s="76">
        <v>2153</v>
      </c>
      <c r="F49" s="76">
        <v>2012</v>
      </c>
      <c r="G49" s="76">
        <v>1982</v>
      </c>
      <c r="H49" s="76">
        <v>1778</v>
      </c>
      <c r="I49" s="76">
        <v>1760</v>
      </c>
      <c r="J49" s="76">
        <v>1787</v>
      </c>
      <c r="K49" s="76">
        <v>1769</v>
      </c>
      <c r="L49" s="76">
        <v>1771</v>
      </c>
      <c r="M49" s="77">
        <v>1763</v>
      </c>
      <c r="N49" s="75">
        <f t="shared" si="1"/>
        <v>1948.6666666666667</v>
      </c>
    </row>
    <row r="50" spans="1:14" ht="12" customHeight="1">
      <c r="A50" s="74" t="str">
        <f>'Pregnant Women Participating'!A50</f>
        <v>Texas</v>
      </c>
      <c r="B50" s="75">
        <v>73290</v>
      </c>
      <c r="C50" s="76">
        <v>74322</v>
      </c>
      <c r="D50" s="76">
        <v>74844</v>
      </c>
      <c r="E50" s="76">
        <v>75418</v>
      </c>
      <c r="F50" s="76">
        <v>75506</v>
      </c>
      <c r="G50" s="76">
        <v>76551</v>
      </c>
      <c r="H50" s="76">
        <v>76225</v>
      </c>
      <c r="I50" s="76">
        <v>76884</v>
      </c>
      <c r="J50" s="76">
        <v>76736</v>
      </c>
      <c r="K50" s="76">
        <v>76455</v>
      </c>
      <c r="L50" s="76">
        <v>76845</v>
      </c>
      <c r="M50" s="77">
        <v>76600</v>
      </c>
      <c r="N50" s="75">
        <f t="shared" si="1"/>
        <v>75806.33333333333</v>
      </c>
    </row>
    <row r="51" spans="1:14" ht="12" customHeight="1">
      <c r="A51" s="74" t="str">
        <f>'Pregnant Women Participating'!A51</f>
        <v>Acoma, Canoncito &amp; Laguna, NM</v>
      </c>
      <c r="B51" s="75">
        <v>15</v>
      </c>
      <c r="C51" s="76">
        <v>16</v>
      </c>
      <c r="D51" s="76">
        <v>16</v>
      </c>
      <c r="E51" s="76">
        <v>18</v>
      </c>
      <c r="F51" s="76">
        <v>14</v>
      </c>
      <c r="G51" s="76">
        <v>16</v>
      </c>
      <c r="H51" s="76">
        <v>16</v>
      </c>
      <c r="I51" s="76">
        <v>19</v>
      </c>
      <c r="J51" s="76">
        <v>21</v>
      </c>
      <c r="K51" s="76">
        <v>19</v>
      </c>
      <c r="L51" s="76">
        <v>19</v>
      </c>
      <c r="M51" s="77">
        <v>16</v>
      </c>
      <c r="N51" s="75">
        <f t="shared" si="1"/>
        <v>17.083333333333332</v>
      </c>
    </row>
    <row r="52" spans="1:14" ht="12" customHeight="1">
      <c r="A52" s="74" t="str">
        <f>'Pregnant Women Participating'!A52</f>
        <v>Eight Northern Pueblos, NM</v>
      </c>
      <c r="B52" s="75">
        <v>5</v>
      </c>
      <c r="C52" s="76">
        <v>5</v>
      </c>
      <c r="D52" s="76">
        <v>8</v>
      </c>
      <c r="E52" s="76">
        <v>7</v>
      </c>
      <c r="F52" s="76">
        <v>9</v>
      </c>
      <c r="G52" s="76">
        <v>9</v>
      </c>
      <c r="H52" s="76">
        <v>8</v>
      </c>
      <c r="I52" s="76">
        <v>7</v>
      </c>
      <c r="J52" s="76">
        <v>9</v>
      </c>
      <c r="K52" s="76">
        <v>10</v>
      </c>
      <c r="L52" s="76">
        <v>10</v>
      </c>
      <c r="M52" s="77">
        <v>7</v>
      </c>
      <c r="N52" s="75">
        <f t="shared" si="1"/>
        <v>7.833333333333333</v>
      </c>
    </row>
    <row r="53" spans="1:14" ht="12" customHeight="1">
      <c r="A53" s="74" t="str">
        <f>'Pregnant Women Participating'!A53</f>
        <v>Five Sandoval Pueblos, NM</v>
      </c>
      <c r="B53" s="75">
        <v>22</v>
      </c>
      <c r="C53" s="76">
        <v>19</v>
      </c>
      <c r="D53" s="76">
        <v>19</v>
      </c>
      <c r="E53" s="76">
        <v>17</v>
      </c>
      <c r="F53" s="76">
        <v>15</v>
      </c>
      <c r="G53" s="76">
        <v>14</v>
      </c>
      <c r="H53" s="76">
        <v>14</v>
      </c>
      <c r="I53" s="76">
        <v>13</v>
      </c>
      <c r="J53" s="76">
        <v>15</v>
      </c>
      <c r="K53" s="76">
        <v>17</v>
      </c>
      <c r="L53" s="76">
        <v>17</v>
      </c>
      <c r="M53" s="77">
        <v>13</v>
      </c>
      <c r="N53" s="75">
        <f t="shared" si="1"/>
        <v>16.25</v>
      </c>
    </row>
    <row r="54" spans="1:14" ht="12" customHeight="1">
      <c r="A54" s="74" t="str">
        <f>'Pregnant Women Participating'!A54</f>
        <v>Isleta Pueblo, NM</v>
      </c>
      <c r="B54" s="75">
        <v>27</v>
      </c>
      <c r="C54" s="76">
        <v>27</v>
      </c>
      <c r="D54" s="76">
        <v>24</v>
      </c>
      <c r="E54" s="76">
        <v>19</v>
      </c>
      <c r="F54" s="76">
        <v>17</v>
      </c>
      <c r="G54" s="76">
        <v>24</v>
      </c>
      <c r="H54" s="76">
        <v>24</v>
      </c>
      <c r="I54" s="76">
        <v>26</v>
      </c>
      <c r="J54" s="76">
        <v>20</v>
      </c>
      <c r="K54" s="76">
        <v>19</v>
      </c>
      <c r="L54" s="76">
        <v>22</v>
      </c>
      <c r="M54" s="77">
        <v>17</v>
      </c>
      <c r="N54" s="75">
        <f t="shared" si="1"/>
        <v>22.166666666666668</v>
      </c>
    </row>
    <row r="55" spans="1:14" ht="12" customHeight="1">
      <c r="A55" s="74" t="str">
        <f>'Pregnant Women Participating'!A55</f>
        <v>San Felipe Pueblo, NM</v>
      </c>
      <c r="B55" s="75">
        <v>0</v>
      </c>
      <c r="C55" s="76">
        <v>1</v>
      </c>
      <c r="D55" s="76">
        <v>1</v>
      </c>
      <c r="E55" s="76">
        <v>0</v>
      </c>
      <c r="F55" s="76">
        <v>0</v>
      </c>
      <c r="G55" s="76">
        <v>5</v>
      </c>
      <c r="H55" s="76">
        <v>3</v>
      </c>
      <c r="I55" s="76">
        <v>2</v>
      </c>
      <c r="J55" s="76">
        <v>3</v>
      </c>
      <c r="K55" s="76">
        <v>6</v>
      </c>
      <c r="L55" s="76">
        <v>7</v>
      </c>
      <c r="M55" s="77">
        <v>8</v>
      </c>
      <c r="N55" s="75">
        <f t="shared" si="1"/>
        <v>3</v>
      </c>
    </row>
    <row r="56" spans="1:14" ht="12" customHeight="1">
      <c r="A56" s="74" t="str">
        <f>'Pregnant Women Participating'!A56</f>
        <v>Santo Domingo Tribe, NM</v>
      </c>
      <c r="B56" s="75">
        <v>5</v>
      </c>
      <c r="C56" s="76">
        <v>7</v>
      </c>
      <c r="D56" s="76">
        <v>7</v>
      </c>
      <c r="E56" s="76">
        <v>7</v>
      </c>
      <c r="F56" s="76">
        <v>4</v>
      </c>
      <c r="G56" s="76">
        <v>6</v>
      </c>
      <c r="H56" s="76">
        <v>5</v>
      </c>
      <c r="I56" s="76">
        <v>4</v>
      </c>
      <c r="J56" s="76">
        <v>5</v>
      </c>
      <c r="K56" s="76">
        <v>4</v>
      </c>
      <c r="L56" s="76">
        <v>4</v>
      </c>
      <c r="M56" s="77">
        <v>3</v>
      </c>
      <c r="N56" s="75">
        <f t="shared" si="1"/>
        <v>5.083333333333333</v>
      </c>
    </row>
    <row r="57" spans="1:14" ht="12" customHeight="1">
      <c r="A57" s="74" t="str">
        <f>'Pregnant Women Participating'!A57</f>
        <v>Zuni Pueblo, NM</v>
      </c>
      <c r="B57" s="75">
        <v>17</v>
      </c>
      <c r="C57" s="76">
        <v>19</v>
      </c>
      <c r="D57" s="76">
        <v>18</v>
      </c>
      <c r="E57" s="76">
        <v>14</v>
      </c>
      <c r="F57" s="76">
        <v>12</v>
      </c>
      <c r="G57" s="76">
        <v>18</v>
      </c>
      <c r="H57" s="76">
        <v>16</v>
      </c>
      <c r="I57" s="76">
        <v>13</v>
      </c>
      <c r="J57" s="76">
        <v>15</v>
      </c>
      <c r="K57" s="76">
        <v>24</v>
      </c>
      <c r="L57" s="76">
        <v>15</v>
      </c>
      <c r="M57" s="77">
        <v>11</v>
      </c>
      <c r="N57" s="75">
        <f t="shared" si="1"/>
        <v>16</v>
      </c>
    </row>
    <row r="58" spans="1:14" ht="12" customHeight="1">
      <c r="A58" s="74" t="str">
        <f>'Pregnant Women Participating'!A58</f>
        <v>Cherokee Nation, OK</v>
      </c>
      <c r="B58" s="75">
        <v>73</v>
      </c>
      <c r="C58" s="76">
        <v>82</v>
      </c>
      <c r="D58" s="76">
        <v>93</v>
      </c>
      <c r="E58" s="76">
        <v>98</v>
      </c>
      <c r="F58" s="76">
        <v>86</v>
      </c>
      <c r="G58" s="76">
        <v>79</v>
      </c>
      <c r="H58" s="76">
        <v>76</v>
      </c>
      <c r="I58" s="76">
        <v>78</v>
      </c>
      <c r="J58" s="76">
        <v>68</v>
      </c>
      <c r="K58" s="76">
        <v>65</v>
      </c>
      <c r="L58" s="76">
        <v>59</v>
      </c>
      <c r="M58" s="77">
        <v>68</v>
      </c>
      <c r="N58" s="75">
        <f t="shared" si="1"/>
        <v>77.08333333333333</v>
      </c>
    </row>
    <row r="59" spans="1:14" ht="12" customHeight="1">
      <c r="A59" s="74" t="str">
        <f>'Pregnant Women Participating'!A59</f>
        <v>Chickasaw Nation, OK</v>
      </c>
      <c r="B59" s="75">
        <v>43</v>
      </c>
      <c r="C59" s="76">
        <v>43</v>
      </c>
      <c r="D59" s="76">
        <v>43</v>
      </c>
      <c r="E59" s="76">
        <v>47</v>
      </c>
      <c r="F59" s="76">
        <v>42</v>
      </c>
      <c r="G59" s="76">
        <v>45</v>
      </c>
      <c r="H59" s="76">
        <v>56</v>
      </c>
      <c r="I59" s="76">
        <v>55</v>
      </c>
      <c r="J59" s="76">
        <v>47</v>
      </c>
      <c r="K59" s="76">
        <v>48</v>
      </c>
      <c r="L59" s="76">
        <v>50</v>
      </c>
      <c r="M59" s="77">
        <v>60</v>
      </c>
      <c r="N59" s="75">
        <f t="shared" si="1"/>
        <v>48.25</v>
      </c>
    </row>
    <row r="60" spans="1:14" ht="12" customHeight="1">
      <c r="A60" s="74" t="str">
        <f>'Pregnant Women Participating'!A60</f>
        <v>Choctaw Nation, OK</v>
      </c>
      <c r="B60" s="75">
        <v>27</v>
      </c>
      <c r="C60" s="76">
        <v>30</v>
      </c>
      <c r="D60" s="76">
        <v>31</v>
      </c>
      <c r="E60" s="76">
        <v>38</v>
      </c>
      <c r="F60" s="76">
        <v>37</v>
      </c>
      <c r="G60" s="76">
        <v>39</v>
      </c>
      <c r="H60" s="76">
        <v>41</v>
      </c>
      <c r="I60" s="76">
        <v>38</v>
      </c>
      <c r="J60" s="76">
        <v>38</v>
      </c>
      <c r="K60" s="76">
        <v>39</v>
      </c>
      <c r="L60" s="76">
        <v>29</v>
      </c>
      <c r="M60" s="77">
        <v>38</v>
      </c>
      <c r="N60" s="75">
        <f t="shared" si="1"/>
        <v>35.416666666666664</v>
      </c>
    </row>
    <row r="61" spans="1:14" ht="12" customHeight="1">
      <c r="A61" s="74" t="str">
        <f>'Pregnant Women Participating'!A61</f>
        <v>Citizen Potawatomi Nation, OK</v>
      </c>
      <c r="B61" s="75">
        <v>16</v>
      </c>
      <c r="C61" s="76">
        <v>22</v>
      </c>
      <c r="D61" s="76">
        <v>14</v>
      </c>
      <c r="E61" s="76">
        <v>12</v>
      </c>
      <c r="F61" s="76">
        <v>7</v>
      </c>
      <c r="G61" s="76">
        <v>10</v>
      </c>
      <c r="H61" s="76">
        <v>10</v>
      </c>
      <c r="I61" s="76">
        <v>10</v>
      </c>
      <c r="J61" s="76">
        <v>14</v>
      </c>
      <c r="K61" s="76">
        <v>15</v>
      </c>
      <c r="L61" s="76">
        <v>11</v>
      </c>
      <c r="M61" s="77">
        <v>12</v>
      </c>
      <c r="N61" s="75">
        <f t="shared" si="1"/>
        <v>12.75</v>
      </c>
    </row>
    <row r="62" spans="1:14" ht="12" customHeight="1">
      <c r="A62" s="74" t="str">
        <f>'Pregnant Women Participating'!A62</f>
        <v>Inter-Tribal Council, OK</v>
      </c>
      <c r="B62" s="75">
        <v>12</v>
      </c>
      <c r="C62" s="76">
        <v>8</v>
      </c>
      <c r="D62" s="76">
        <v>8</v>
      </c>
      <c r="E62" s="76">
        <v>12</v>
      </c>
      <c r="F62" s="76">
        <v>7</v>
      </c>
      <c r="G62" s="76">
        <v>6</v>
      </c>
      <c r="H62" s="76">
        <v>3</v>
      </c>
      <c r="I62" s="76">
        <v>3</v>
      </c>
      <c r="J62" s="76">
        <v>8</v>
      </c>
      <c r="K62" s="76">
        <v>7</v>
      </c>
      <c r="L62" s="76">
        <v>11</v>
      </c>
      <c r="M62" s="77">
        <v>10</v>
      </c>
      <c r="N62" s="75">
        <f t="shared" si="1"/>
        <v>7.916666666666667</v>
      </c>
    </row>
    <row r="63" spans="1:14" ht="12" customHeight="1">
      <c r="A63" s="74" t="str">
        <f>'Pregnant Women Participating'!A63</f>
        <v>Muscogee Creek Nation, OK</v>
      </c>
      <c r="B63" s="75">
        <v>21</v>
      </c>
      <c r="C63" s="76">
        <v>19</v>
      </c>
      <c r="D63" s="76">
        <v>17</v>
      </c>
      <c r="E63" s="76">
        <v>18</v>
      </c>
      <c r="F63" s="76">
        <v>12</v>
      </c>
      <c r="G63" s="76">
        <v>19</v>
      </c>
      <c r="H63" s="76">
        <v>12</v>
      </c>
      <c r="I63" s="76">
        <v>17</v>
      </c>
      <c r="J63" s="76">
        <v>11</v>
      </c>
      <c r="K63" s="76">
        <v>12</v>
      </c>
      <c r="L63" s="76">
        <v>8</v>
      </c>
      <c r="M63" s="77">
        <v>6</v>
      </c>
      <c r="N63" s="75">
        <f t="shared" si="1"/>
        <v>14.333333333333334</v>
      </c>
    </row>
    <row r="64" spans="1:14" ht="12" customHeight="1">
      <c r="A64" s="74" t="str">
        <f>'Pregnant Women Participating'!A64</f>
        <v>Osage Tribal Council, OK</v>
      </c>
      <c r="B64" s="75">
        <v>34</v>
      </c>
      <c r="C64" s="76">
        <v>26</v>
      </c>
      <c r="D64" s="76">
        <v>23</v>
      </c>
      <c r="E64" s="76">
        <v>34</v>
      </c>
      <c r="F64" s="76">
        <v>18</v>
      </c>
      <c r="G64" s="76">
        <v>27</v>
      </c>
      <c r="H64" s="76">
        <v>37</v>
      </c>
      <c r="I64" s="76">
        <v>32</v>
      </c>
      <c r="J64" s="76">
        <v>41</v>
      </c>
      <c r="K64" s="76">
        <v>42</v>
      </c>
      <c r="L64" s="76">
        <v>45</v>
      </c>
      <c r="M64" s="77">
        <v>43</v>
      </c>
      <c r="N64" s="75">
        <f t="shared" si="1"/>
        <v>33.5</v>
      </c>
    </row>
    <row r="65" spans="1:14" ht="12" customHeight="1">
      <c r="A65" s="74" t="str">
        <f>'Pregnant Women Participating'!A65</f>
        <v>Otoe-Missouria Tribe, OK</v>
      </c>
      <c r="B65" s="75">
        <v>3</v>
      </c>
      <c r="C65" s="76">
        <v>2</v>
      </c>
      <c r="D65" s="76">
        <v>4</v>
      </c>
      <c r="E65" s="76">
        <v>3</v>
      </c>
      <c r="F65" s="76">
        <v>6</v>
      </c>
      <c r="G65" s="76">
        <v>6</v>
      </c>
      <c r="H65" s="76">
        <v>6</v>
      </c>
      <c r="I65" s="76">
        <v>2</v>
      </c>
      <c r="J65" s="76">
        <v>8</v>
      </c>
      <c r="K65" s="76">
        <v>8</v>
      </c>
      <c r="L65" s="76">
        <v>6</v>
      </c>
      <c r="M65" s="77">
        <v>8</v>
      </c>
      <c r="N65" s="75">
        <f t="shared" si="1"/>
        <v>5.166666666666667</v>
      </c>
    </row>
    <row r="66" spans="1:14" ht="12" customHeight="1">
      <c r="A66" s="74" t="str">
        <f>'Pregnant Women Participating'!A66</f>
        <v>Wichita, Caddo &amp; Delaware (WCD), OK</v>
      </c>
      <c r="B66" s="75">
        <v>58</v>
      </c>
      <c r="C66" s="76">
        <v>51</v>
      </c>
      <c r="D66" s="76">
        <v>60</v>
      </c>
      <c r="E66" s="76">
        <v>50</v>
      </c>
      <c r="F66" s="76">
        <v>47</v>
      </c>
      <c r="G66" s="76">
        <v>68</v>
      </c>
      <c r="H66" s="76">
        <v>73</v>
      </c>
      <c r="I66" s="76">
        <v>70</v>
      </c>
      <c r="J66" s="76">
        <v>77</v>
      </c>
      <c r="K66" s="76">
        <v>76</v>
      </c>
      <c r="L66" s="76">
        <v>72</v>
      </c>
      <c r="M66" s="77">
        <v>72</v>
      </c>
      <c r="N66" s="75">
        <f t="shared" si="1"/>
        <v>64.5</v>
      </c>
    </row>
    <row r="67" spans="1:14" s="84" customFormat="1" ht="24.75" customHeight="1">
      <c r="A67" s="79" t="str">
        <f>'Pregnant Women Participating'!A67</f>
        <v>Southwest Region</v>
      </c>
      <c r="B67" s="80">
        <v>79468</v>
      </c>
      <c r="C67" s="81">
        <v>80508</v>
      </c>
      <c r="D67" s="81">
        <v>80967</v>
      </c>
      <c r="E67" s="81">
        <v>81448</v>
      </c>
      <c r="F67" s="81">
        <v>81227</v>
      </c>
      <c r="G67" s="81">
        <v>82394</v>
      </c>
      <c r="H67" s="81">
        <v>81845</v>
      </c>
      <c r="I67" s="81">
        <v>82387</v>
      </c>
      <c r="J67" s="81">
        <v>82207</v>
      </c>
      <c r="K67" s="81">
        <v>81930</v>
      </c>
      <c r="L67" s="81">
        <v>82362</v>
      </c>
      <c r="M67" s="82">
        <v>82181</v>
      </c>
      <c r="N67" s="80">
        <f t="shared" si="1"/>
        <v>81577</v>
      </c>
    </row>
    <row r="68" spans="1:14" ht="12" customHeight="1">
      <c r="A68" s="74" t="str">
        <f>'Pregnant Women Participating'!A68</f>
        <v>Colorado</v>
      </c>
      <c r="B68" s="75">
        <v>6784</v>
      </c>
      <c r="C68" s="76">
        <v>6751</v>
      </c>
      <c r="D68" s="76">
        <v>6591</v>
      </c>
      <c r="E68" s="76">
        <v>6593</v>
      </c>
      <c r="F68" s="76">
        <v>6520</v>
      </c>
      <c r="G68" s="76">
        <v>6200</v>
      </c>
      <c r="H68" s="76">
        <v>5792</v>
      </c>
      <c r="I68" s="76">
        <v>5517</v>
      </c>
      <c r="J68" s="76">
        <v>5345</v>
      </c>
      <c r="K68" s="76">
        <v>4765</v>
      </c>
      <c r="L68" s="76">
        <v>3894</v>
      </c>
      <c r="M68" s="77">
        <v>2813</v>
      </c>
      <c r="N68" s="75">
        <f t="shared" si="1"/>
        <v>5630.416666666667</v>
      </c>
    </row>
    <row r="69" spans="1:14" ht="12" customHeight="1">
      <c r="A69" s="74" t="str">
        <f>'Pregnant Women Participating'!A69</f>
        <v>Iowa</v>
      </c>
      <c r="B69" s="75">
        <v>1887</v>
      </c>
      <c r="C69" s="76">
        <v>1841</v>
      </c>
      <c r="D69" s="76">
        <v>1898</v>
      </c>
      <c r="E69" s="76">
        <v>1841</v>
      </c>
      <c r="F69" s="76">
        <v>1798</v>
      </c>
      <c r="G69" s="76">
        <v>1736</v>
      </c>
      <c r="H69" s="76">
        <v>1806</v>
      </c>
      <c r="I69" s="76">
        <v>1770</v>
      </c>
      <c r="J69" s="76">
        <v>1760</v>
      </c>
      <c r="K69" s="76">
        <v>1767</v>
      </c>
      <c r="L69" s="76">
        <v>1897</v>
      </c>
      <c r="M69" s="77">
        <v>1947</v>
      </c>
      <c r="N69" s="75">
        <f t="shared" si="1"/>
        <v>1829</v>
      </c>
    </row>
    <row r="70" spans="1:14" ht="12" customHeight="1">
      <c r="A70" s="74" t="str">
        <f>'Pregnant Women Participating'!A70</f>
        <v>Kansas</v>
      </c>
      <c r="B70" s="75">
        <v>2094</v>
      </c>
      <c r="C70" s="76">
        <v>2038</v>
      </c>
      <c r="D70" s="76">
        <v>2045</v>
      </c>
      <c r="E70" s="76">
        <v>2014</v>
      </c>
      <c r="F70" s="76">
        <v>1922</v>
      </c>
      <c r="G70" s="76">
        <v>2021</v>
      </c>
      <c r="H70" s="76">
        <v>1957</v>
      </c>
      <c r="I70" s="76">
        <v>2020</v>
      </c>
      <c r="J70" s="76">
        <v>2060</v>
      </c>
      <c r="K70" s="76">
        <v>2008</v>
      </c>
      <c r="L70" s="76">
        <v>2111</v>
      </c>
      <c r="M70" s="77">
        <v>2074</v>
      </c>
      <c r="N70" s="75">
        <f aca="true" t="shared" si="2" ref="N70:N101">IF(SUM(B70:M70)&gt;0,AVERAGE(B70:M70),"0")</f>
        <v>2030.3333333333333</v>
      </c>
    </row>
    <row r="71" spans="1:14" ht="12" customHeight="1">
      <c r="A71" s="74" t="str">
        <f>'Pregnant Women Participating'!A71</f>
        <v>Missouri</v>
      </c>
      <c r="B71" s="75">
        <v>2092</v>
      </c>
      <c r="C71" s="76">
        <v>2116</v>
      </c>
      <c r="D71" s="76">
        <v>2040</v>
      </c>
      <c r="E71" s="76">
        <v>2046</v>
      </c>
      <c r="F71" s="76">
        <v>1984</v>
      </c>
      <c r="G71" s="76">
        <v>1981</v>
      </c>
      <c r="H71" s="76">
        <v>2692</v>
      </c>
      <c r="I71" s="76">
        <v>2565</v>
      </c>
      <c r="J71" s="76">
        <v>2594</v>
      </c>
      <c r="K71" s="76">
        <v>2656</v>
      </c>
      <c r="L71" s="76">
        <v>2864</v>
      </c>
      <c r="M71" s="77">
        <v>2877</v>
      </c>
      <c r="N71" s="75">
        <f t="shared" si="2"/>
        <v>2375.5833333333335</v>
      </c>
    </row>
    <row r="72" spans="1:14" ht="12" customHeight="1">
      <c r="A72" s="74" t="str">
        <f>'Pregnant Women Participating'!A72</f>
        <v>Montana</v>
      </c>
      <c r="B72" s="75">
        <v>376</v>
      </c>
      <c r="C72" s="76">
        <v>366</v>
      </c>
      <c r="D72" s="76">
        <v>339</v>
      </c>
      <c r="E72" s="76">
        <v>376</v>
      </c>
      <c r="F72" s="76">
        <v>342</v>
      </c>
      <c r="G72" s="76">
        <v>369</v>
      </c>
      <c r="H72" s="76">
        <v>350</v>
      </c>
      <c r="I72" s="76">
        <v>337</v>
      </c>
      <c r="J72" s="76">
        <v>357</v>
      </c>
      <c r="K72" s="76">
        <v>325</v>
      </c>
      <c r="L72" s="76">
        <v>342</v>
      </c>
      <c r="M72" s="77">
        <v>354</v>
      </c>
      <c r="N72" s="75">
        <f t="shared" si="2"/>
        <v>352.75</v>
      </c>
    </row>
    <row r="73" spans="1:14" ht="12" customHeight="1">
      <c r="A73" s="74" t="str">
        <f>'Pregnant Women Participating'!A73</f>
        <v>Nebraska</v>
      </c>
      <c r="B73" s="75">
        <v>1607</v>
      </c>
      <c r="C73" s="76">
        <v>1592</v>
      </c>
      <c r="D73" s="76">
        <v>1575</v>
      </c>
      <c r="E73" s="76">
        <v>1610</v>
      </c>
      <c r="F73" s="76">
        <v>1505</v>
      </c>
      <c r="G73" s="76">
        <v>1553</v>
      </c>
      <c r="H73" s="76">
        <v>1514</v>
      </c>
      <c r="I73" s="76">
        <v>1455</v>
      </c>
      <c r="J73" s="76">
        <v>1462</v>
      </c>
      <c r="K73" s="76">
        <v>1418</v>
      </c>
      <c r="L73" s="76">
        <v>1462</v>
      </c>
      <c r="M73" s="77">
        <v>1498</v>
      </c>
      <c r="N73" s="75">
        <f t="shared" si="2"/>
        <v>1520.9166666666667</v>
      </c>
    </row>
    <row r="74" spans="1:14" ht="12" customHeight="1">
      <c r="A74" s="74" t="str">
        <f>'Pregnant Women Participating'!A74</f>
        <v>North Dakota</v>
      </c>
      <c r="B74" s="75">
        <v>351</v>
      </c>
      <c r="C74" s="76">
        <v>325</v>
      </c>
      <c r="D74" s="76">
        <v>302</v>
      </c>
      <c r="E74" s="76">
        <v>313</v>
      </c>
      <c r="F74" s="76">
        <v>302</v>
      </c>
      <c r="G74" s="76">
        <v>309</v>
      </c>
      <c r="H74" s="76">
        <v>331</v>
      </c>
      <c r="I74" s="76">
        <v>307</v>
      </c>
      <c r="J74" s="76">
        <v>346</v>
      </c>
      <c r="K74" s="76">
        <v>332</v>
      </c>
      <c r="L74" s="76">
        <v>352</v>
      </c>
      <c r="M74" s="77">
        <v>352</v>
      </c>
      <c r="N74" s="75">
        <f t="shared" si="2"/>
        <v>326.8333333333333</v>
      </c>
    </row>
    <row r="75" spans="1:14" ht="12" customHeight="1">
      <c r="A75" s="74" t="str">
        <f>'Pregnant Women Participating'!A75</f>
        <v>South Dakota</v>
      </c>
      <c r="B75" s="75">
        <v>373</v>
      </c>
      <c r="C75" s="76">
        <v>381</v>
      </c>
      <c r="D75" s="76">
        <v>402</v>
      </c>
      <c r="E75" s="76">
        <v>405</v>
      </c>
      <c r="F75" s="76">
        <v>419</v>
      </c>
      <c r="G75" s="76">
        <v>432</v>
      </c>
      <c r="H75" s="76">
        <v>435</v>
      </c>
      <c r="I75" s="76">
        <v>440</v>
      </c>
      <c r="J75" s="76">
        <v>438</v>
      </c>
      <c r="K75" s="76">
        <v>405</v>
      </c>
      <c r="L75" s="76">
        <v>407</v>
      </c>
      <c r="M75" s="77">
        <v>414</v>
      </c>
      <c r="N75" s="75">
        <f t="shared" si="2"/>
        <v>412.5833333333333</v>
      </c>
    </row>
    <row r="76" spans="1:14" ht="12" customHeight="1">
      <c r="A76" s="74" t="str">
        <f>'Pregnant Women Participating'!A76</f>
        <v>Utah</v>
      </c>
      <c r="B76" s="75">
        <v>2906</v>
      </c>
      <c r="C76" s="76">
        <v>2884</v>
      </c>
      <c r="D76" s="76">
        <v>2857</v>
      </c>
      <c r="E76" s="76">
        <v>2892</v>
      </c>
      <c r="F76" s="76">
        <v>2849</v>
      </c>
      <c r="G76" s="76">
        <v>2804</v>
      </c>
      <c r="H76" s="76">
        <v>2852</v>
      </c>
      <c r="I76" s="76">
        <v>2913</v>
      </c>
      <c r="J76" s="76">
        <v>3009</v>
      </c>
      <c r="K76" s="76">
        <v>2649</v>
      </c>
      <c r="L76" s="76">
        <v>2761</v>
      </c>
      <c r="M76" s="77">
        <v>2923</v>
      </c>
      <c r="N76" s="75">
        <f t="shared" si="2"/>
        <v>2858.25</v>
      </c>
    </row>
    <row r="77" spans="1:14" ht="12" customHeight="1">
      <c r="A77" s="74" t="str">
        <f>'Pregnant Women Participating'!A77</f>
        <v>Wyoming</v>
      </c>
      <c r="B77" s="75">
        <v>199</v>
      </c>
      <c r="C77" s="76">
        <v>184</v>
      </c>
      <c r="D77" s="76">
        <v>193</v>
      </c>
      <c r="E77" s="76">
        <v>191</v>
      </c>
      <c r="F77" s="76">
        <v>191</v>
      </c>
      <c r="G77" s="76">
        <v>214</v>
      </c>
      <c r="H77" s="76">
        <v>206</v>
      </c>
      <c r="I77" s="76">
        <v>199</v>
      </c>
      <c r="J77" s="76">
        <v>198</v>
      </c>
      <c r="K77" s="76">
        <v>190</v>
      </c>
      <c r="L77" s="76">
        <v>202</v>
      </c>
      <c r="M77" s="77">
        <v>192</v>
      </c>
      <c r="N77" s="75">
        <f t="shared" si="2"/>
        <v>196.58333333333334</v>
      </c>
    </row>
    <row r="78" spans="1:14" ht="12" customHeight="1">
      <c r="A78" s="74" t="str">
        <f>'Pregnant Women Participating'!A78</f>
        <v>Ute Mountain Ute Tribe, CO</v>
      </c>
      <c r="B78" s="75">
        <v>3</v>
      </c>
      <c r="C78" s="76">
        <v>7</v>
      </c>
      <c r="D78" s="76">
        <v>3</v>
      </c>
      <c r="E78" s="76">
        <v>5</v>
      </c>
      <c r="F78" s="76">
        <v>8</v>
      </c>
      <c r="G78" s="76">
        <v>8</v>
      </c>
      <c r="H78" s="76">
        <v>10</v>
      </c>
      <c r="I78" s="76">
        <v>10</v>
      </c>
      <c r="J78" s="76">
        <v>9</v>
      </c>
      <c r="K78" s="76">
        <v>10</v>
      </c>
      <c r="L78" s="76">
        <v>8</v>
      </c>
      <c r="M78" s="77">
        <v>10</v>
      </c>
      <c r="N78" s="75">
        <f t="shared" si="2"/>
        <v>7.583333333333333</v>
      </c>
    </row>
    <row r="79" spans="1:14" ht="12" customHeight="1">
      <c r="A79" s="74" t="str">
        <f>'Pregnant Women Participating'!A79</f>
        <v>Omaha Sioux, NE</v>
      </c>
      <c r="B79" s="75">
        <v>6</v>
      </c>
      <c r="C79" s="76">
        <v>9</v>
      </c>
      <c r="D79" s="76">
        <v>8</v>
      </c>
      <c r="E79" s="76">
        <v>3</v>
      </c>
      <c r="F79" s="76">
        <v>4</v>
      </c>
      <c r="G79" s="76">
        <v>8</v>
      </c>
      <c r="H79" s="76">
        <v>6</v>
      </c>
      <c r="I79" s="76">
        <v>1</v>
      </c>
      <c r="J79" s="76">
        <v>3</v>
      </c>
      <c r="K79" s="76">
        <v>3</v>
      </c>
      <c r="L79" s="76">
        <v>4</v>
      </c>
      <c r="M79" s="77">
        <v>2</v>
      </c>
      <c r="N79" s="75">
        <f t="shared" si="2"/>
        <v>4.75</v>
      </c>
    </row>
    <row r="80" spans="1:14" ht="12" customHeight="1">
      <c r="A80" s="74" t="str">
        <f>'Pregnant Women Participating'!A80</f>
        <v>Santee Sioux, NE</v>
      </c>
      <c r="B80" s="75">
        <v>1</v>
      </c>
      <c r="C80" s="76">
        <v>1</v>
      </c>
      <c r="D80" s="76">
        <v>2</v>
      </c>
      <c r="E80" s="76">
        <v>1</v>
      </c>
      <c r="F80" s="76">
        <v>1</v>
      </c>
      <c r="G80" s="76">
        <v>1</v>
      </c>
      <c r="H80" s="76">
        <v>1</v>
      </c>
      <c r="I80" s="76">
        <v>1</v>
      </c>
      <c r="J80" s="76">
        <v>1</v>
      </c>
      <c r="K80" s="76">
        <v>0</v>
      </c>
      <c r="L80" s="76">
        <v>0</v>
      </c>
      <c r="M80" s="77">
        <v>0</v>
      </c>
      <c r="N80" s="75">
        <f t="shared" si="2"/>
        <v>0.8333333333333334</v>
      </c>
    </row>
    <row r="81" spans="1:14" ht="12" customHeight="1">
      <c r="A81" s="74" t="str">
        <f>'Pregnant Women Participating'!A81</f>
        <v>Winnebago Tribe, NE</v>
      </c>
      <c r="B81" s="75">
        <v>7</v>
      </c>
      <c r="C81" s="76">
        <v>5</v>
      </c>
      <c r="D81" s="76">
        <v>5</v>
      </c>
      <c r="E81" s="76">
        <v>3</v>
      </c>
      <c r="F81" s="76">
        <v>2</v>
      </c>
      <c r="G81" s="76">
        <v>3</v>
      </c>
      <c r="H81" s="76">
        <v>1</v>
      </c>
      <c r="I81" s="76">
        <v>1</v>
      </c>
      <c r="J81" s="76">
        <v>4</v>
      </c>
      <c r="K81" s="76">
        <v>5</v>
      </c>
      <c r="L81" s="76">
        <v>5</v>
      </c>
      <c r="M81" s="77">
        <v>4</v>
      </c>
      <c r="N81" s="75">
        <f t="shared" si="2"/>
        <v>3.75</v>
      </c>
    </row>
    <row r="82" spans="1:14" ht="12" customHeight="1">
      <c r="A82" s="74" t="str">
        <f>'Pregnant Women Participating'!A82</f>
        <v>Standing Rock Sioux Tribe, ND</v>
      </c>
      <c r="B82" s="75">
        <v>8</v>
      </c>
      <c r="C82" s="76">
        <v>10</v>
      </c>
      <c r="D82" s="76">
        <v>8</v>
      </c>
      <c r="E82" s="76">
        <v>8</v>
      </c>
      <c r="F82" s="76">
        <v>7</v>
      </c>
      <c r="G82" s="76">
        <v>9</v>
      </c>
      <c r="H82" s="76">
        <v>8</v>
      </c>
      <c r="I82" s="76">
        <v>16</v>
      </c>
      <c r="J82" s="76">
        <v>19</v>
      </c>
      <c r="K82" s="76">
        <v>22</v>
      </c>
      <c r="L82" s="76">
        <v>28</v>
      </c>
      <c r="M82" s="77">
        <v>27</v>
      </c>
      <c r="N82" s="75">
        <f t="shared" si="2"/>
        <v>14.166666666666666</v>
      </c>
    </row>
    <row r="83" spans="1:14" ht="12" customHeight="1">
      <c r="A83" s="74" t="str">
        <f>'Pregnant Women Participating'!A83</f>
        <v>Three Affiliated Tribes, ND</v>
      </c>
      <c r="B83" s="75">
        <v>9</v>
      </c>
      <c r="C83" s="76">
        <v>8</v>
      </c>
      <c r="D83" s="76">
        <v>7</v>
      </c>
      <c r="E83" s="76">
        <v>3</v>
      </c>
      <c r="F83" s="76">
        <v>5</v>
      </c>
      <c r="G83" s="76">
        <v>4</v>
      </c>
      <c r="H83" s="76">
        <v>6</v>
      </c>
      <c r="I83" s="76">
        <v>2</v>
      </c>
      <c r="J83" s="76">
        <v>4</v>
      </c>
      <c r="K83" s="76">
        <v>4</v>
      </c>
      <c r="L83" s="76">
        <v>3</v>
      </c>
      <c r="M83" s="77">
        <v>5</v>
      </c>
      <c r="N83" s="75">
        <f t="shared" si="2"/>
        <v>5</v>
      </c>
    </row>
    <row r="84" spans="1:14" ht="12" customHeight="1">
      <c r="A84" s="74" t="str">
        <f>'Pregnant Women Participating'!A84</f>
        <v>Cheyenne River Sioux, SD</v>
      </c>
      <c r="B84" s="75">
        <v>10</v>
      </c>
      <c r="C84" s="76">
        <v>6</v>
      </c>
      <c r="D84" s="76">
        <v>8</v>
      </c>
      <c r="E84" s="76">
        <v>7</v>
      </c>
      <c r="F84" s="76">
        <v>10</v>
      </c>
      <c r="G84" s="76">
        <v>10</v>
      </c>
      <c r="H84" s="76">
        <v>5</v>
      </c>
      <c r="I84" s="76">
        <v>8</v>
      </c>
      <c r="J84" s="76">
        <v>8</v>
      </c>
      <c r="K84" s="76">
        <v>9</v>
      </c>
      <c r="L84" s="76">
        <v>7</v>
      </c>
      <c r="M84" s="77">
        <v>8</v>
      </c>
      <c r="N84" s="75">
        <f t="shared" si="2"/>
        <v>8</v>
      </c>
    </row>
    <row r="85" spans="1:14" ht="12" customHeight="1">
      <c r="A85" s="74" t="str">
        <f>'Pregnant Women Participating'!A85</f>
        <v>Rosebud Sioux, SD</v>
      </c>
      <c r="B85" s="75">
        <v>50</v>
      </c>
      <c r="C85" s="76">
        <v>55</v>
      </c>
      <c r="D85" s="76">
        <v>52</v>
      </c>
      <c r="E85" s="76">
        <v>47</v>
      </c>
      <c r="F85" s="76">
        <v>51</v>
      </c>
      <c r="G85" s="76">
        <v>56</v>
      </c>
      <c r="H85" s="76">
        <v>47</v>
      </c>
      <c r="I85" s="76">
        <v>49</v>
      </c>
      <c r="J85" s="76">
        <v>52</v>
      </c>
      <c r="K85" s="76">
        <v>58</v>
      </c>
      <c r="L85" s="76">
        <v>59</v>
      </c>
      <c r="M85" s="77">
        <v>70</v>
      </c>
      <c r="N85" s="75">
        <f t="shared" si="2"/>
        <v>53.833333333333336</v>
      </c>
    </row>
    <row r="86" spans="1:14" ht="12" customHeight="1">
      <c r="A86" s="74" t="str">
        <f>'Pregnant Women Participating'!A86</f>
        <v>Northern Arapahoe, WY</v>
      </c>
      <c r="B86" s="75">
        <v>17</v>
      </c>
      <c r="C86" s="76">
        <v>18</v>
      </c>
      <c r="D86" s="76">
        <v>20</v>
      </c>
      <c r="E86" s="76">
        <v>16</v>
      </c>
      <c r="F86" s="76">
        <v>17</v>
      </c>
      <c r="G86" s="76">
        <v>17</v>
      </c>
      <c r="H86" s="76">
        <v>18</v>
      </c>
      <c r="I86" s="76">
        <v>17</v>
      </c>
      <c r="J86" s="76">
        <v>19</v>
      </c>
      <c r="K86" s="76">
        <v>23</v>
      </c>
      <c r="L86" s="76">
        <v>23</v>
      </c>
      <c r="M86" s="77">
        <v>23</v>
      </c>
      <c r="N86" s="75">
        <f t="shared" si="2"/>
        <v>19</v>
      </c>
    </row>
    <row r="87" spans="1:14" ht="12" customHeight="1">
      <c r="A87" s="74" t="str">
        <f>'Pregnant Women Participating'!A87</f>
        <v>Shoshone Tribe, WY</v>
      </c>
      <c r="B87" s="75">
        <v>2</v>
      </c>
      <c r="C87" s="76">
        <v>2</v>
      </c>
      <c r="D87" s="76">
        <v>6</v>
      </c>
      <c r="E87" s="76">
        <v>6</v>
      </c>
      <c r="F87" s="76">
        <v>7</v>
      </c>
      <c r="G87" s="76">
        <v>8</v>
      </c>
      <c r="H87" s="76">
        <v>6</v>
      </c>
      <c r="I87" s="76">
        <v>6</v>
      </c>
      <c r="J87" s="76">
        <v>6</v>
      </c>
      <c r="K87" s="76">
        <v>7</v>
      </c>
      <c r="L87" s="76">
        <v>7</v>
      </c>
      <c r="M87" s="77">
        <v>7</v>
      </c>
      <c r="N87" s="75">
        <f t="shared" si="2"/>
        <v>5.833333333333333</v>
      </c>
    </row>
    <row r="88" spans="1:14" s="84" customFormat="1" ht="24.75" customHeight="1">
      <c r="A88" s="79" t="str">
        <f>'Pregnant Women Participating'!A88</f>
        <v>Mountain Plains</v>
      </c>
      <c r="B88" s="80">
        <v>18782</v>
      </c>
      <c r="C88" s="81">
        <v>18599</v>
      </c>
      <c r="D88" s="81">
        <v>18361</v>
      </c>
      <c r="E88" s="81">
        <v>18380</v>
      </c>
      <c r="F88" s="81">
        <v>17944</v>
      </c>
      <c r="G88" s="81">
        <v>17743</v>
      </c>
      <c r="H88" s="81">
        <v>18043</v>
      </c>
      <c r="I88" s="81">
        <v>17634</v>
      </c>
      <c r="J88" s="81">
        <v>17694</v>
      </c>
      <c r="K88" s="81">
        <v>16656</v>
      </c>
      <c r="L88" s="81">
        <v>16436</v>
      </c>
      <c r="M88" s="82">
        <v>15600</v>
      </c>
      <c r="N88" s="80">
        <f t="shared" si="2"/>
        <v>17656</v>
      </c>
    </row>
    <row r="89" spans="1:14" ht="12" customHeight="1">
      <c r="A89" s="85" t="str">
        <f>'Pregnant Women Participating'!A89</f>
        <v>Alaska</v>
      </c>
      <c r="B89" s="75">
        <v>816</v>
      </c>
      <c r="C89" s="76">
        <v>830</v>
      </c>
      <c r="D89" s="76">
        <v>842</v>
      </c>
      <c r="E89" s="76">
        <v>873</v>
      </c>
      <c r="F89" s="76">
        <v>868</v>
      </c>
      <c r="G89" s="76">
        <v>902</v>
      </c>
      <c r="H89" s="76">
        <v>919</v>
      </c>
      <c r="I89" s="76">
        <v>905</v>
      </c>
      <c r="J89" s="76">
        <v>861</v>
      </c>
      <c r="K89" s="76">
        <v>870</v>
      </c>
      <c r="L89" s="76">
        <v>860</v>
      </c>
      <c r="M89" s="77">
        <v>839</v>
      </c>
      <c r="N89" s="75">
        <f t="shared" si="2"/>
        <v>865.4166666666666</v>
      </c>
    </row>
    <row r="90" spans="1:14" ht="12" customHeight="1">
      <c r="A90" s="85" t="str">
        <f>'Pregnant Women Participating'!A90</f>
        <v>American Samoa</v>
      </c>
      <c r="B90" s="75">
        <v>687</v>
      </c>
      <c r="C90" s="76">
        <v>722</v>
      </c>
      <c r="D90" s="76">
        <v>726</v>
      </c>
      <c r="E90" s="76">
        <v>694</v>
      </c>
      <c r="F90" s="76">
        <v>671</v>
      </c>
      <c r="G90" s="76">
        <v>687</v>
      </c>
      <c r="H90" s="76">
        <v>677</v>
      </c>
      <c r="I90" s="76">
        <v>657</v>
      </c>
      <c r="J90" s="76">
        <v>670</v>
      </c>
      <c r="K90" s="76">
        <v>671</v>
      </c>
      <c r="L90" s="76">
        <v>689</v>
      </c>
      <c r="M90" s="77">
        <v>658</v>
      </c>
      <c r="N90" s="75">
        <f t="shared" si="2"/>
        <v>684.0833333333334</v>
      </c>
    </row>
    <row r="91" spans="1:14" ht="12" customHeight="1">
      <c r="A91" s="85" t="str">
        <f>'Pregnant Women Participating'!A91</f>
        <v>Arizona</v>
      </c>
      <c r="B91" s="75">
        <v>7275</v>
      </c>
      <c r="C91" s="76">
        <v>7249</v>
      </c>
      <c r="D91" s="76">
        <v>7446</v>
      </c>
      <c r="E91" s="76">
        <v>7514</v>
      </c>
      <c r="F91" s="76">
        <v>7435</v>
      </c>
      <c r="G91" s="76">
        <v>7620</v>
      </c>
      <c r="H91" s="76">
        <v>7500</v>
      </c>
      <c r="I91" s="76">
        <v>7533</v>
      </c>
      <c r="J91" s="76">
        <v>7692</v>
      </c>
      <c r="K91" s="76">
        <v>7757</v>
      </c>
      <c r="L91" s="76">
        <v>8156</v>
      </c>
      <c r="M91" s="77">
        <v>8211</v>
      </c>
      <c r="N91" s="75">
        <f t="shared" si="2"/>
        <v>7615.666666666667</v>
      </c>
    </row>
    <row r="92" spans="1:14" ht="12" customHeight="1">
      <c r="A92" s="85" t="str">
        <f>'Pregnant Women Participating'!A92</f>
        <v>California</v>
      </c>
      <c r="B92" s="75">
        <v>49948</v>
      </c>
      <c r="C92" s="76">
        <v>50458</v>
      </c>
      <c r="D92" s="76">
        <v>50998</v>
      </c>
      <c r="E92" s="76">
        <v>51903</v>
      </c>
      <c r="F92" s="76">
        <v>50930</v>
      </c>
      <c r="G92" s="76">
        <v>52362</v>
      </c>
      <c r="H92" s="76">
        <v>52038</v>
      </c>
      <c r="I92" s="76">
        <v>52159</v>
      </c>
      <c r="J92" s="76">
        <v>52425</v>
      </c>
      <c r="K92" s="76">
        <v>51831</v>
      </c>
      <c r="L92" s="76">
        <v>52175</v>
      </c>
      <c r="M92" s="77">
        <v>51798</v>
      </c>
      <c r="N92" s="75">
        <f t="shared" si="2"/>
        <v>51585.416666666664</v>
      </c>
    </row>
    <row r="93" spans="1:14" ht="12" customHeight="1">
      <c r="A93" s="85" t="str">
        <f>'Pregnant Women Participating'!A93</f>
        <v>Guam</v>
      </c>
      <c r="B93" s="75">
        <v>315</v>
      </c>
      <c r="C93" s="76">
        <v>289</v>
      </c>
      <c r="D93" s="76">
        <v>305</v>
      </c>
      <c r="E93" s="76">
        <v>290</v>
      </c>
      <c r="F93" s="76">
        <v>310</v>
      </c>
      <c r="G93" s="76">
        <v>314</v>
      </c>
      <c r="H93" s="76">
        <v>310</v>
      </c>
      <c r="I93" s="76">
        <v>314</v>
      </c>
      <c r="J93" s="76">
        <v>309</v>
      </c>
      <c r="K93" s="76">
        <v>324</v>
      </c>
      <c r="L93" s="76">
        <v>334</v>
      </c>
      <c r="M93" s="77">
        <v>301</v>
      </c>
      <c r="N93" s="75">
        <f t="shared" si="2"/>
        <v>309.5833333333333</v>
      </c>
    </row>
    <row r="94" spans="1:14" ht="12" customHeight="1">
      <c r="A94" s="85" t="str">
        <f>'Pregnant Women Participating'!A94</f>
        <v>Hawaii</v>
      </c>
      <c r="B94" s="75">
        <v>904</v>
      </c>
      <c r="C94" s="76">
        <v>857</v>
      </c>
      <c r="D94" s="76">
        <v>850</v>
      </c>
      <c r="E94" s="76">
        <v>877</v>
      </c>
      <c r="F94" s="76">
        <v>872</v>
      </c>
      <c r="G94" s="76">
        <v>867</v>
      </c>
      <c r="H94" s="76">
        <v>855</v>
      </c>
      <c r="I94" s="76">
        <v>898</v>
      </c>
      <c r="J94" s="76">
        <v>918</v>
      </c>
      <c r="K94" s="76">
        <v>920</v>
      </c>
      <c r="L94" s="76">
        <v>951</v>
      </c>
      <c r="M94" s="77">
        <v>996</v>
      </c>
      <c r="N94" s="75">
        <f t="shared" si="2"/>
        <v>897.0833333333334</v>
      </c>
    </row>
    <row r="95" spans="1:14" ht="12" customHeight="1">
      <c r="A95" s="85" t="str">
        <f>'Pregnant Women Participating'!A95</f>
        <v>Idaho</v>
      </c>
      <c r="B95" s="75">
        <v>761</v>
      </c>
      <c r="C95" s="76">
        <v>756</v>
      </c>
      <c r="D95" s="76">
        <v>790</v>
      </c>
      <c r="E95" s="76">
        <v>816</v>
      </c>
      <c r="F95" s="76">
        <v>788</v>
      </c>
      <c r="G95" s="76">
        <v>787</v>
      </c>
      <c r="H95" s="76">
        <v>786</v>
      </c>
      <c r="I95" s="76">
        <v>752</v>
      </c>
      <c r="J95" s="76">
        <v>802</v>
      </c>
      <c r="K95" s="76">
        <v>774</v>
      </c>
      <c r="L95" s="76">
        <v>797</v>
      </c>
      <c r="M95" s="77">
        <v>803</v>
      </c>
      <c r="N95" s="75">
        <f t="shared" si="2"/>
        <v>784.3333333333334</v>
      </c>
    </row>
    <row r="96" spans="1:14" ht="12" customHeight="1">
      <c r="A96" s="85" t="str">
        <f>'Pregnant Women Participating'!A96</f>
        <v>Nevada</v>
      </c>
      <c r="B96" s="75">
        <v>3745</v>
      </c>
      <c r="C96" s="76">
        <v>3634</v>
      </c>
      <c r="D96" s="76">
        <v>3656</v>
      </c>
      <c r="E96" s="76">
        <v>3673</v>
      </c>
      <c r="F96" s="76">
        <v>3597</v>
      </c>
      <c r="G96" s="76">
        <v>3600</v>
      </c>
      <c r="H96" s="76">
        <v>3555</v>
      </c>
      <c r="I96" s="76">
        <v>3530</v>
      </c>
      <c r="J96" s="76">
        <v>3441</v>
      </c>
      <c r="K96" s="76">
        <v>3435</v>
      </c>
      <c r="L96" s="76">
        <v>3440</v>
      </c>
      <c r="M96" s="77">
        <v>3460</v>
      </c>
      <c r="N96" s="75">
        <f t="shared" si="2"/>
        <v>3563.8333333333335</v>
      </c>
    </row>
    <row r="97" spans="1:14" ht="12" customHeight="1">
      <c r="A97" s="85" t="str">
        <f>'Pregnant Women Participating'!A97</f>
        <v>Oregon</v>
      </c>
      <c r="B97" s="75">
        <v>2353</v>
      </c>
      <c r="C97" s="76">
        <v>2292</v>
      </c>
      <c r="D97" s="76">
        <v>2303</v>
      </c>
      <c r="E97" s="76">
        <v>2320</v>
      </c>
      <c r="F97" s="76">
        <v>2287</v>
      </c>
      <c r="G97" s="76">
        <v>2293</v>
      </c>
      <c r="H97" s="76">
        <v>2274</v>
      </c>
      <c r="I97" s="76">
        <v>2241</v>
      </c>
      <c r="J97" s="76">
        <v>2270</v>
      </c>
      <c r="K97" s="76">
        <v>2298</v>
      </c>
      <c r="L97" s="76">
        <v>2328</v>
      </c>
      <c r="M97" s="77">
        <v>2255</v>
      </c>
      <c r="N97" s="75">
        <f t="shared" si="2"/>
        <v>2292.8333333333335</v>
      </c>
    </row>
    <row r="98" spans="1:14" ht="12" customHeight="1">
      <c r="A98" s="85" t="str">
        <f>'Pregnant Women Participating'!A98</f>
        <v>Washington</v>
      </c>
      <c r="B98" s="75">
        <v>5052</v>
      </c>
      <c r="C98" s="76">
        <v>5003</v>
      </c>
      <c r="D98" s="76">
        <v>5036</v>
      </c>
      <c r="E98" s="76">
        <v>5082</v>
      </c>
      <c r="F98" s="76">
        <v>4922</v>
      </c>
      <c r="G98" s="76">
        <v>4991</v>
      </c>
      <c r="H98" s="76">
        <v>5026</v>
      </c>
      <c r="I98" s="76">
        <v>5028</v>
      </c>
      <c r="J98" s="76">
        <v>4970</v>
      </c>
      <c r="K98" s="76">
        <v>5098</v>
      </c>
      <c r="L98" s="76">
        <v>5164</v>
      </c>
      <c r="M98" s="77">
        <v>5214</v>
      </c>
      <c r="N98" s="75">
        <f t="shared" si="2"/>
        <v>5048.833333333333</v>
      </c>
    </row>
    <row r="99" spans="1:14" ht="12" customHeight="1">
      <c r="A99" s="85" t="str">
        <f>'Pregnant Women Participating'!A99</f>
        <v>Northern Marianas</v>
      </c>
      <c r="B99" s="75">
        <v>207</v>
      </c>
      <c r="C99" s="76">
        <v>215</v>
      </c>
      <c r="D99" s="76">
        <v>230</v>
      </c>
      <c r="E99" s="76">
        <v>239</v>
      </c>
      <c r="F99" s="76">
        <v>219</v>
      </c>
      <c r="G99" s="76">
        <v>224</v>
      </c>
      <c r="H99" s="76">
        <v>230</v>
      </c>
      <c r="I99" s="76">
        <v>228</v>
      </c>
      <c r="J99" s="76">
        <v>242</v>
      </c>
      <c r="K99" s="76">
        <v>232</v>
      </c>
      <c r="L99" s="76">
        <v>224</v>
      </c>
      <c r="M99" s="77">
        <v>207</v>
      </c>
      <c r="N99" s="75">
        <f t="shared" si="2"/>
        <v>224.75</v>
      </c>
    </row>
    <row r="100" spans="1:14" ht="12" customHeight="1">
      <c r="A100" s="85" t="str">
        <f>'Pregnant Women Participating'!A100</f>
        <v>Inter-Tribal Council, AZ</v>
      </c>
      <c r="B100" s="75">
        <v>186</v>
      </c>
      <c r="C100" s="76">
        <v>190</v>
      </c>
      <c r="D100" s="76">
        <v>197</v>
      </c>
      <c r="E100" s="76">
        <v>179</v>
      </c>
      <c r="F100" s="76">
        <v>177</v>
      </c>
      <c r="G100" s="76">
        <v>174</v>
      </c>
      <c r="H100" s="76">
        <v>177</v>
      </c>
      <c r="I100" s="76">
        <v>198</v>
      </c>
      <c r="J100" s="76">
        <v>206</v>
      </c>
      <c r="K100" s="76">
        <v>192</v>
      </c>
      <c r="L100" s="76">
        <v>190</v>
      </c>
      <c r="M100" s="77">
        <v>175</v>
      </c>
      <c r="N100" s="75">
        <f t="shared" si="2"/>
        <v>186.75</v>
      </c>
    </row>
    <row r="101" spans="1:14" ht="12" customHeight="1">
      <c r="A101" s="85" t="str">
        <f>'Pregnant Women Participating'!A101</f>
        <v>Navajo Nation, AZ</v>
      </c>
      <c r="B101" s="75">
        <v>563</v>
      </c>
      <c r="C101" s="76">
        <v>553</v>
      </c>
      <c r="D101" s="76">
        <v>549</v>
      </c>
      <c r="E101" s="76">
        <v>565</v>
      </c>
      <c r="F101" s="76">
        <v>561</v>
      </c>
      <c r="G101" s="76">
        <v>567</v>
      </c>
      <c r="H101" s="76">
        <v>567</v>
      </c>
      <c r="I101" s="76">
        <v>547</v>
      </c>
      <c r="J101" s="76">
        <v>584</v>
      </c>
      <c r="K101" s="76">
        <v>583</v>
      </c>
      <c r="L101" s="76">
        <v>582</v>
      </c>
      <c r="M101" s="77">
        <v>556</v>
      </c>
      <c r="N101" s="75">
        <f t="shared" si="2"/>
        <v>564.75</v>
      </c>
    </row>
    <row r="102" spans="1:14" ht="12" customHeight="1">
      <c r="A102" s="85" t="str">
        <f>'Pregnant Women Participating'!A102</f>
        <v>Inter-Tribal Council, NV</v>
      </c>
      <c r="B102" s="75">
        <v>72</v>
      </c>
      <c r="C102" s="76">
        <v>66</v>
      </c>
      <c r="D102" s="76">
        <v>52</v>
      </c>
      <c r="E102" s="76">
        <v>48</v>
      </c>
      <c r="F102" s="76">
        <v>46</v>
      </c>
      <c r="G102" s="76">
        <v>44</v>
      </c>
      <c r="H102" s="76">
        <v>42</v>
      </c>
      <c r="I102" s="76">
        <v>51</v>
      </c>
      <c r="J102" s="76">
        <v>57</v>
      </c>
      <c r="K102" s="76">
        <v>50</v>
      </c>
      <c r="L102" s="76">
        <v>52</v>
      </c>
      <c r="M102" s="77">
        <v>45</v>
      </c>
      <c r="N102" s="75">
        <f>IF(SUM(B102:M102)&gt;0,AVERAGE(B102:M102),"0")</f>
        <v>52.083333333333336</v>
      </c>
    </row>
    <row r="103" spans="1:14" s="84" customFormat="1" ht="24.75" customHeight="1">
      <c r="A103" s="79" t="str">
        <f>'Pregnant Women Participating'!A103</f>
        <v>Western Region</v>
      </c>
      <c r="B103" s="80">
        <v>72884</v>
      </c>
      <c r="C103" s="81">
        <v>73114</v>
      </c>
      <c r="D103" s="81">
        <v>73980</v>
      </c>
      <c r="E103" s="81">
        <v>75073</v>
      </c>
      <c r="F103" s="81">
        <v>73683</v>
      </c>
      <c r="G103" s="81">
        <v>75432</v>
      </c>
      <c r="H103" s="81">
        <v>74956</v>
      </c>
      <c r="I103" s="81">
        <v>75041</v>
      </c>
      <c r="J103" s="81">
        <v>75447</v>
      </c>
      <c r="K103" s="81">
        <v>75035</v>
      </c>
      <c r="L103" s="81">
        <v>75942</v>
      </c>
      <c r="M103" s="82">
        <v>75518</v>
      </c>
      <c r="N103" s="80">
        <f>IF(SUM(B103:M103)&gt;0,AVERAGE(B103:M103),"0")</f>
        <v>74675.41666666667</v>
      </c>
    </row>
    <row r="104" spans="1:14" s="90" customFormat="1" ht="16.5" customHeight="1" thickBot="1">
      <c r="A104" s="86" t="str">
        <f>'Pregnant Women Participating'!A104</f>
        <v>TOTAL</v>
      </c>
      <c r="B104" s="87">
        <v>357345</v>
      </c>
      <c r="C104" s="88">
        <v>355534</v>
      </c>
      <c r="D104" s="88">
        <v>357976</v>
      </c>
      <c r="E104" s="88">
        <v>356619</v>
      </c>
      <c r="F104" s="88">
        <v>353191</v>
      </c>
      <c r="G104" s="88">
        <v>355311</v>
      </c>
      <c r="H104" s="88">
        <v>352790</v>
      </c>
      <c r="I104" s="88">
        <v>353358</v>
      </c>
      <c r="J104" s="88">
        <v>353592</v>
      </c>
      <c r="K104" s="88">
        <v>361946</v>
      </c>
      <c r="L104" s="88">
        <v>366037</v>
      </c>
      <c r="M104" s="89">
        <v>363698</v>
      </c>
      <c r="N104" s="87">
        <f>IF(SUM(B104:M104)&gt;0,AVERAGE(B104:M104),"0")</f>
        <v>357283.0833333333</v>
      </c>
    </row>
    <row r="105" s="78" customFormat="1" ht="12.75" customHeight="1" thickTop="1">
      <c r="A105" s="91"/>
    </row>
    <row r="106" ht="12">
      <c r="A106" s="91"/>
    </row>
    <row r="107" s="92" customFormat="1" ht="12.75">
      <c r="A107" s="64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cmountjoy</cp:lastModifiedBy>
  <cp:lastPrinted>2007-07-12T20:45:57Z</cp:lastPrinted>
  <dcterms:created xsi:type="dcterms:W3CDTF">2003-03-31T18:32:09Z</dcterms:created>
  <dcterms:modified xsi:type="dcterms:W3CDTF">2013-03-08T12:52:10Z</dcterms:modified>
  <cp:category/>
  <cp:version/>
  <cp:contentType/>
  <cp:contentStatus/>
</cp:coreProperties>
</file>