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6215" windowHeight="7035" activeTab="0"/>
  </bookViews>
  <sheets>
    <sheet name="tab30" sheetId="1" r:id="rId1"/>
  </sheets>
  <definedNames>
    <definedName name="_xlnm.Print_Area" localSheetId="0">'tab30'!$A$1:$J$41</definedName>
  </definedNames>
  <calcPr fullCalcOnLoad="1"/>
</workbook>
</file>

<file path=xl/sharedStrings.xml><?xml version="1.0" encoding="utf-8"?>
<sst xmlns="http://schemas.openxmlformats.org/spreadsheetml/2006/main" count="54" uniqueCount="53">
  <si>
    <t>Appendix table 30--Linseed oil:  Supply, disappearance, and price, U.S., 1980/81-2011/12</t>
  </si>
  <si>
    <t xml:space="preserve">  Year</t>
  </si>
  <si>
    <t>Supply</t>
  </si>
  <si>
    <t>Disappearance</t>
  </si>
  <si>
    <t>beginning</t>
  </si>
  <si>
    <t>Beginning</t>
  </si>
  <si>
    <t>Ending</t>
  </si>
  <si>
    <t>Price</t>
  </si>
  <si>
    <t xml:space="preserve"> June 1</t>
  </si>
  <si>
    <t>stocks</t>
  </si>
  <si>
    <t>Production</t>
  </si>
  <si>
    <t>Total  1/</t>
  </si>
  <si>
    <t>Domestic</t>
  </si>
  <si>
    <t xml:space="preserve"> Exports</t>
  </si>
  <si>
    <t>Total</t>
  </si>
  <si>
    <t>Minneapolis</t>
  </si>
  <si>
    <t>-------------------- Million pounds --------------------</t>
  </si>
  <si>
    <t>Cents/lb.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</si>
  <si>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</si>
  <si>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</si>
  <si>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</si>
  <si>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</si>
  <si>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</si>
  <si>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</si>
  <si>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</si>
  <si>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</si>
  <si>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</si>
  <si>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</si>
  <si>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</si>
  <si>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</si>
  <si>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</si>
  <si>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</si>
  <si>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</si>
  <si>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</si>
  <si>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</si>
  <si>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</si>
  <si>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</si>
  <si>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</si>
  <si>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 xml:space="preserve">2000/01  </t>
  </si>
  <si>
    <t>2001/02</t>
  </si>
  <si>
    <t>2002/03</t>
  </si>
  <si>
    <t xml:space="preserve">2003/04  </t>
  </si>
  <si>
    <t>2004/05</t>
  </si>
  <si>
    <t>2005/06</t>
  </si>
  <si>
    <t>2006/07</t>
  </si>
  <si>
    <t>2007/08</t>
  </si>
  <si>
    <t>2008/09</t>
  </si>
  <si>
    <t>2009/10</t>
  </si>
  <si>
    <t>2010/11</t>
  </si>
  <si>
    <t>2011/12 2/</t>
  </si>
  <si>
    <t>66.0-70.0</t>
  </si>
  <si>
    <t>1/  Total supply includes imports.  2/ Forecast.</t>
  </si>
  <si>
    <r>
      <t xml:space="preserve">Sources:  USDA, Economic Research Service estimates and USDA, Foreign Agricultural Service, </t>
    </r>
    <r>
      <rPr>
        <i/>
        <sz val="8"/>
        <rFont val="Helvetica"/>
        <family val="0"/>
      </rPr>
      <t>Global Agricultural Trade System</t>
    </r>
    <r>
      <rPr>
        <sz val="8"/>
        <rFont val="Helvetica"/>
        <family val="2"/>
      </rPr>
      <t xml:space="preserve"> and Reuters.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</si>
</sst>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________)"/>
    <numFmt numFmtId="165" formatCode="#,##0.00_______)"/>
    <numFmt numFmtId="166" formatCode="0.0_)"/>
  </numFmts>
  <fonts count="36">
    <font>
      <sz val="8"/>
      <name val="Helvetica"/>
      <family val="0"/>
    </font>
    <font>
      <sz val="11"/>
      <color indexed="8"/>
      <name val="Calibri"/>
      <family val="2"/>
    </font>
    <font>
      <i/>
      <sz val="8"/>
      <name val="Helvetic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0" xfId="0" applyNumberFormat="1" applyBorder="1" applyAlignment="1">
      <alignment/>
    </xf>
    <xf numFmtId="166" fontId="0" fillId="0" borderId="10" xfId="0" applyNumberFormat="1" applyFont="1" applyBorder="1" applyAlignment="1" applyProtection="1" quotePrefix="1">
      <alignment horizontal="center"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N24" sqref="N24"/>
    </sheetView>
  </sheetViews>
  <sheetFormatPr defaultColWidth="9.33203125" defaultRowHeight="10.5"/>
  <cols>
    <col min="1" max="4" width="12.83203125" style="0" customWidth="1"/>
    <col min="5" max="5" width="0.82421875" style="0" customWidth="1"/>
    <col min="6" max="10" width="12.83203125" style="0" customWidth="1"/>
  </cols>
  <sheetData>
    <row r="1" spans="1:10" ht="11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8" ht="11.25">
      <c r="A2" s="3" t="s">
        <v>1</v>
      </c>
      <c r="B2" s="4" t="s">
        <v>2</v>
      </c>
      <c r="C2" s="4"/>
      <c r="D2" s="4"/>
      <c r="F2" s="5" t="s">
        <v>3</v>
      </c>
      <c r="G2" s="5"/>
      <c r="H2" s="4"/>
    </row>
    <row r="3" spans="1:10" ht="11.25">
      <c r="A3" t="s">
        <v>4</v>
      </c>
      <c r="B3" s="6" t="s">
        <v>5</v>
      </c>
      <c r="H3" s="7"/>
      <c r="I3" s="6" t="s">
        <v>6</v>
      </c>
      <c r="J3" s="8" t="s">
        <v>7</v>
      </c>
    </row>
    <row r="4" spans="1:10" ht="11.25">
      <c r="A4" s="2" t="s">
        <v>8</v>
      </c>
      <c r="B4" s="8" t="s">
        <v>9</v>
      </c>
      <c r="C4" s="8" t="s">
        <v>10</v>
      </c>
      <c r="D4" s="8" t="s">
        <v>11</v>
      </c>
      <c r="E4" s="2"/>
      <c r="F4" s="8" t="s">
        <v>12</v>
      </c>
      <c r="G4" s="8" t="s">
        <v>13</v>
      </c>
      <c r="H4" s="8" t="s">
        <v>14</v>
      </c>
      <c r="I4" s="8" t="s">
        <v>9</v>
      </c>
      <c r="J4" s="8" t="s">
        <v>15</v>
      </c>
    </row>
    <row r="5" spans="2:10" ht="11.25">
      <c r="B5" s="9" t="s">
        <v>16</v>
      </c>
      <c r="C5" s="10"/>
      <c r="D5" s="10"/>
      <c r="E5" s="10"/>
      <c r="F5" s="10"/>
      <c r="G5" s="10"/>
      <c r="H5" s="10"/>
      <c r="I5" s="10"/>
      <c r="J5" s="6" t="s">
        <v>17</v>
      </c>
    </row>
    <row r="6" ht="3" customHeight="1"/>
    <row r="7" spans="1:10" ht="11.25">
      <c r="A7" s="3" t="s">
        <v>18</v>
      </c>
      <c r="B7" s="11">
        <v>54</v>
      </c>
      <c r="C7" s="11">
        <v>251</v>
      </c>
      <c r="D7" s="12">
        <f>+B7+C7+0</f>
        <v>305</v>
      </c>
      <c r="E7" s="11"/>
      <c r="F7" s="11">
        <f aca="true" t="shared" si="0" ref="F7:F37">+H7-G7</f>
        <v>187.962</v>
      </c>
      <c r="G7" s="11">
        <v>60.66000000000001</v>
      </c>
      <c r="H7" s="11">
        <f aca="true" t="shared" si="1" ref="H7:H37">+D7-I7</f>
        <v>248.622</v>
      </c>
      <c r="I7" s="11">
        <v>56.378</v>
      </c>
      <c r="J7" s="13">
        <v>30.02</v>
      </c>
    </row>
    <row r="8" spans="1:10" ht="11.25">
      <c r="A8" s="3" t="s">
        <v>19</v>
      </c>
      <c r="B8" s="11">
        <f aca="true" t="shared" si="2" ref="B8:B26">+I7</f>
        <v>56.378</v>
      </c>
      <c r="C8" s="11">
        <v>237</v>
      </c>
      <c r="D8" s="12">
        <f>+B8+C8+0</f>
        <v>293.378</v>
      </c>
      <c r="E8" s="11"/>
      <c r="F8" s="11">
        <f t="shared" si="0"/>
        <v>189.17799999999997</v>
      </c>
      <c r="G8" s="11">
        <v>53.852</v>
      </c>
      <c r="H8" s="11">
        <f t="shared" si="1"/>
        <v>243.02999999999997</v>
      </c>
      <c r="I8" s="11">
        <v>50.348</v>
      </c>
      <c r="J8" s="13">
        <v>30.01</v>
      </c>
    </row>
    <row r="9" spans="1:10" ht="11.25">
      <c r="A9" s="3" t="s">
        <v>20</v>
      </c>
      <c r="B9" s="11">
        <f t="shared" si="2"/>
        <v>50.348</v>
      </c>
      <c r="C9" s="11">
        <v>182</v>
      </c>
      <c r="D9" s="12">
        <f>+B9+C9+0</f>
        <v>232.348</v>
      </c>
      <c r="E9" s="11"/>
      <c r="F9" s="11">
        <f t="shared" si="0"/>
        <v>176.479</v>
      </c>
      <c r="G9" s="11">
        <v>20.749</v>
      </c>
      <c r="H9" s="11">
        <f t="shared" si="1"/>
        <v>197.228</v>
      </c>
      <c r="I9" s="11">
        <v>35.12</v>
      </c>
      <c r="J9" s="13">
        <v>25.19</v>
      </c>
    </row>
    <row r="10" spans="1:10" ht="11.25">
      <c r="A10" s="3" t="s">
        <v>21</v>
      </c>
      <c r="B10" s="11">
        <f t="shared" si="2"/>
        <v>35.12</v>
      </c>
      <c r="C10" s="11">
        <v>265</v>
      </c>
      <c r="D10" s="12">
        <f>+B10+C10+0</f>
        <v>300.12</v>
      </c>
      <c r="E10" s="11"/>
      <c r="F10" s="11">
        <f t="shared" si="0"/>
        <v>201.04900000000004</v>
      </c>
      <c r="G10" s="11">
        <v>51.455</v>
      </c>
      <c r="H10" s="11">
        <f t="shared" si="1"/>
        <v>252.50400000000002</v>
      </c>
      <c r="I10" s="11">
        <v>47.616</v>
      </c>
      <c r="J10" s="13">
        <v>30.12</v>
      </c>
    </row>
    <row r="11" spans="1:10" ht="11.25">
      <c r="A11" s="3" t="s">
        <v>22</v>
      </c>
      <c r="B11" s="11">
        <f t="shared" si="2"/>
        <v>47.616</v>
      </c>
      <c r="C11" s="11">
        <v>194</v>
      </c>
      <c r="D11" s="12">
        <f>+B11+C11+0</f>
        <v>241.61599999999999</v>
      </c>
      <c r="E11" s="11"/>
      <c r="F11" s="11">
        <f t="shared" si="0"/>
        <v>192.749</v>
      </c>
      <c r="G11" s="11">
        <v>15.481000000000002</v>
      </c>
      <c r="H11" s="11">
        <f t="shared" si="1"/>
        <v>208.23</v>
      </c>
      <c r="I11" s="11">
        <v>33.386</v>
      </c>
      <c r="J11" s="13">
        <v>32.6</v>
      </c>
    </row>
    <row r="12" spans="1:10" ht="11.25">
      <c r="A12" s="3" t="s">
        <v>23</v>
      </c>
      <c r="B12" s="11">
        <f t="shared" si="2"/>
        <v>33.386</v>
      </c>
      <c r="C12" s="11">
        <v>205</v>
      </c>
      <c r="D12" s="12">
        <f>+B12+C12+0.51</f>
        <v>238.896</v>
      </c>
      <c r="E12" s="11"/>
      <c r="F12" s="11">
        <f t="shared" si="0"/>
        <v>184.33299999999997</v>
      </c>
      <c r="G12" s="11">
        <v>14.434999999999997</v>
      </c>
      <c r="H12" s="11">
        <f t="shared" si="1"/>
        <v>198.76799999999997</v>
      </c>
      <c r="I12" s="11">
        <v>40.128</v>
      </c>
      <c r="J12" s="13">
        <v>31.14</v>
      </c>
    </row>
    <row r="13" spans="1:10" ht="11.25">
      <c r="A13" s="3" t="s">
        <v>24</v>
      </c>
      <c r="B13" s="11">
        <f t="shared" si="2"/>
        <v>40.128</v>
      </c>
      <c r="C13" s="11">
        <v>201</v>
      </c>
      <c r="D13" s="12">
        <f>+B13+C13+0.34</f>
        <v>241.468</v>
      </c>
      <c r="E13" s="11"/>
      <c r="F13" s="11">
        <f t="shared" si="0"/>
        <v>183.987</v>
      </c>
      <c r="G13" s="11">
        <v>6.386</v>
      </c>
      <c r="H13" s="11">
        <f t="shared" si="1"/>
        <v>190.373</v>
      </c>
      <c r="I13" s="11">
        <v>51.095</v>
      </c>
      <c r="J13" s="13">
        <v>26.34</v>
      </c>
    </row>
    <row r="14" spans="1:10" ht="11.25">
      <c r="A14" s="3" t="s">
        <v>25</v>
      </c>
      <c r="B14" s="11">
        <f t="shared" si="2"/>
        <v>51.095</v>
      </c>
      <c r="C14" s="11">
        <v>217</v>
      </c>
      <c r="D14" s="12">
        <f>+B14+C14+0.56</f>
        <v>268.65500000000003</v>
      </c>
      <c r="E14" s="11"/>
      <c r="F14" s="11">
        <f t="shared" si="0"/>
        <v>219.82600000000002</v>
      </c>
      <c r="G14" s="11">
        <v>8.029000000000002</v>
      </c>
      <c r="H14" s="11">
        <f t="shared" si="1"/>
        <v>227.85500000000002</v>
      </c>
      <c r="I14" s="11">
        <v>40.8</v>
      </c>
      <c r="J14" s="13">
        <v>24.71</v>
      </c>
    </row>
    <row r="15" spans="1:10" ht="11.25">
      <c r="A15" s="3" t="s">
        <v>26</v>
      </c>
      <c r="B15" s="11">
        <f t="shared" si="2"/>
        <v>40.8</v>
      </c>
      <c r="C15" s="11">
        <v>170</v>
      </c>
      <c r="D15" s="12">
        <f>+B15+C15+0.09</f>
        <v>210.89000000000001</v>
      </c>
      <c r="E15" s="11"/>
      <c r="F15" s="11">
        <f t="shared" si="0"/>
        <v>151.24023751945</v>
      </c>
      <c r="G15" s="11">
        <v>12.14976248055</v>
      </c>
      <c r="H15" s="11">
        <f t="shared" si="1"/>
        <v>163.39000000000001</v>
      </c>
      <c r="I15" s="11">
        <v>47.5</v>
      </c>
      <c r="J15" s="13">
        <v>39.38</v>
      </c>
    </row>
    <row r="16" spans="1:10" ht="11.25">
      <c r="A16" s="3" t="s">
        <v>27</v>
      </c>
      <c r="B16" s="11">
        <f t="shared" si="2"/>
        <v>47.5</v>
      </c>
      <c r="C16" s="11">
        <v>165</v>
      </c>
      <c r="D16" s="12">
        <f>+B16+C16+0.01</f>
        <v>212.51</v>
      </c>
      <c r="E16" s="11"/>
      <c r="F16" s="11">
        <f t="shared" si="0"/>
        <v>164.18497032312598</v>
      </c>
      <c r="G16" s="11">
        <v>11.525029676874</v>
      </c>
      <c r="H16" s="11">
        <f t="shared" si="1"/>
        <v>175.70999999999998</v>
      </c>
      <c r="I16" s="11">
        <v>36.8</v>
      </c>
      <c r="J16" s="13">
        <v>40.2</v>
      </c>
    </row>
    <row r="17" spans="1:10" ht="11.25">
      <c r="A17" s="3" t="s">
        <v>28</v>
      </c>
      <c r="B17" s="11">
        <f t="shared" si="2"/>
        <v>36.8</v>
      </c>
      <c r="C17" s="11">
        <v>172</v>
      </c>
      <c r="D17" s="12">
        <f>+B17+C17+0.21</f>
        <v>209.01000000000002</v>
      </c>
      <c r="E17" s="11"/>
      <c r="F17" s="11">
        <f t="shared" si="0"/>
        <v>162.55617412484602</v>
      </c>
      <c r="G17" s="11">
        <v>6.453825875154001</v>
      </c>
      <c r="H17" s="11">
        <f t="shared" si="1"/>
        <v>169.01000000000002</v>
      </c>
      <c r="I17" s="11">
        <v>40</v>
      </c>
      <c r="J17" s="13">
        <v>38.04</v>
      </c>
    </row>
    <row r="18" spans="1:10" ht="11.25">
      <c r="A18" s="3" t="s">
        <v>29</v>
      </c>
      <c r="B18" s="11">
        <f t="shared" si="2"/>
        <v>40</v>
      </c>
      <c r="C18" s="11">
        <v>176</v>
      </c>
      <c r="D18" s="12">
        <f>+B18+C18+0.77</f>
        <v>216.77</v>
      </c>
      <c r="E18" s="11"/>
      <c r="F18" s="11">
        <f t="shared" si="0"/>
        <v>146.46992939767603</v>
      </c>
      <c r="G18" s="11">
        <v>12.000070602324001</v>
      </c>
      <c r="H18" s="11">
        <f t="shared" si="1"/>
        <v>158.47000000000003</v>
      </c>
      <c r="I18" s="11">
        <v>58.3</v>
      </c>
      <c r="J18" s="13">
        <v>32</v>
      </c>
    </row>
    <row r="19" spans="1:10" ht="11.25">
      <c r="A19" s="3" t="s">
        <v>30</v>
      </c>
      <c r="B19" s="11">
        <f t="shared" si="2"/>
        <v>58.3</v>
      </c>
      <c r="C19" s="11">
        <v>168</v>
      </c>
      <c r="D19" s="12">
        <f>+B19+C19+0.08</f>
        <v>226.38000000000002</v>
      </c>
      <c r="E19" s="11"/>
      <c r="F19" s="11">
        <f t="shared" si="0"/>
        <v>163.879020559036</v>
      </c>
      <c r="G19" s="11">
        <v>8.300979440964</v>
      </c>
      <c r="H19" s="11">
        <f t="shared" si="1"/>
        <v>172.18</v>
      </c>
      <c r="I19" s="11">
        <v>54.2</v>
      </c>
      <c r="J19" s="13">
        <v>31.5</v>
      </c>
    </row>
    <row r="20" spans="1:10" ht="11.25">
      <c r="A20" s="3" t="s">
        <v>31</v>
      </c>
      <c r="B20" s="11">
        <f t="shared" si="2"/>
        <v>54.2</v>
      </c>
      <c r="C20" s="11">
        <v>169</v>
      </c>
      <c r="D20" s="12">
        <f>+B20+C20+0.62</f>
        <v>223.82</v>
      </c>
      <c r="E20" s="11"/>
      <c r="F20" s="11">
        <f t="shared" si="0"/>
        <v>154.381906305624</v>
      </c>
      <c r="G20" s="11">
        <v>6.838093694376001</v>
      </c>
      <c r="H20" s="11">
        <f t="shared" si="1"/>
        <v>161.22</v>
      </c>
      <c r="I20" s="11">
        <v>62.6</v>
      </c>
      <c r="J20" s="13">
        <v>31.78</v>
      </c>
    </row>
    <row r="21" spans="1:10" ht="11.25">
      <c r="A21" s="3" t="s">
        <v>32</v>
      </c>
      <c r="B21" s="11">
        <f t="shared" si="2"/>
        <v>62.6</v>
      </c>
      <c r="C21" s="11">
        <v>167</v>
      </c>
      <c r="D21" s="12">
        <f>+B21+C21+2.71</f>
        <v>232.31</v>
      </c>
      <c r="E21" s="11"/>
      <c r="F21" s="11">
        <f t="shared" si="0"/>
        <v>163.74454576719802</v>
      </c>
      <c r="G21" s="11">
        <v>23.865454232802</v>
      </c>
      <c r="H21" s="11">
        <f t="shared" si="1"/>
        <v>187.61</v>
      </c>
      <c r="I21" s="11">
        <v>44.7</v>
      </c>
      <c r="J21" s="13">
        <v>33.73</v>
      </c>
    </row>
    <row r="22" spans="1:10" ht="11.25">
      <c r="A22" s="3" t="s">
        <v>33</v>
      </c>
      <c r="B22" s="11">
        <f t="shared" si="2"/>
        <v>44.7</v>
      </c>
      <c r="C22" s="11">
        <v>176</v>
      </c>
      <c r="D22" s="12">
        <f>+B22+C22+3.64</f>
        <v>224.33999999999997</v>
      </c>
      <c r="E22" s="11"/>
      <c r="F22" s="11">
        <f t="shared" si="0"/>
        <v>150.92542402283</v>
      </c>
      <c r="G22" s="11">
        <v>26.21457597717</v>
      </c>
      <c r="H22" s="11">
        <f t="shared" si="1"/>
        <v>177.14</v>
      </c>
      <c r="I22" s="11">
        <v>47.2</v>
      </c>
      <c r="J22" s="13">
        <v>36.54</v>
      </c>
    </row>
    <row r="23" spans="1:10" ht="11.25">
      <c r="A23" s="3" t="s">
        <v>34</v>
      </c>
      <c r="B23" s="11">
        <f t="shared" si="2"/>
        <v>47.2</v>
      </c>
      <c r="C23" s="11">
        <v>195</v>
      </c>
      <c r="D23" s="12">
        <f>+B23+C23+6.5</f>
        <v>248.7</v>
      </c>
      <c r="E23" s="11"/>
      <c r="F23" s="11">
        <f t="shared" si="0"/>
        <v>137.298863218956</v>
      </c>
      <c r="G23" s="11">
        <v>65.80113678104401</v>
      </c>
      <c r="H23" s="11">
        <f t="shared" si="1"/>
        <v>203.1</v>
      </c>
      <c r="I23" s="11">
        <v>45.6</v>
      </c>
      <c r="J23" s="13">
        <v>35.97</v>
      </c>
    </row>
    <row r="24" spans="1:10" ht="11.25">
      <c r="A24" s="3" t="s">
        <v>35</v>
      </c>
      <c r="B24" s="11">
        <f t="shared" si="2"/>
        <v>45.6</v>
      </c>
      <c r="C24" s="11">
        <v>205</v>
      </c>
      <c r="D24" s="12">
        <f>+B24+C24+6.6</f>
        <v>257.2</v>
      </c>
      <c r="E24" s="11"/>
      <c r="F24" s="11">
        <f t="shared" si="0"/>
        <v>149.872205516714</v>
      </c>
      <c r="G24" s="11">
        <v>57.92779448328599</v>
      </c>
      <c r="H24" s="11">
        <f t="shared" si="1"/>
        <v>207.79999999999998</v>
      </c>
      <c r="I24" s="11">
        <v>49.4</v>
      </c>
      <c r="J24" s="13">
        <v>36.33</v>
      </c>
    </row>
    <row r="25" spans="1:10" ht="11.25">
      <c r="A25" s="3" t="s">
        <v>36</v>
      </c>
      <c r="B25" s="11">
        <f t="shared" si="2"/>
        <v>49.4</v>
      </c>
      <c r="C25" s="11">
        <v>207</v>
      </c>
      <c r="D25" s="12">
        <f>+B25+C25+12.33</f>
        <v>268.72999999999996</v>
      </c>
      <c r="E25" s="11"/>
      <c r="F25" s="11">
        <f t="shared" si="0"/>
        <v>129.36613346796798</v>
      </c>
      <c r="G25" s="11">
        <v>63.163866532031996</v>
      </c>
      <c r="H25" s="11">
        <f t="shared" si="1"/>
        <v>192.52999999999997</v>
      </c>
      <c r="I25" s="11">
        <v>76.2</v>
      </c>
      <c r="J25" s="13">
        <v>36.42</v>
      </c>
    </row>
    <row r="26" spans="1:10" ht="11.25">
      <c r="A26" s="3" t="s">
        <v>37</v>
      </c>
      <c r="B26" s="11">
        <f t="shared" si="2"/>
        <v>76.2</v>
      </c>
      <c r="C26" s="11">
        <v>224</v>
      </c>
      <c r="D26" s="12">
        <f>+B26+C26+13.01</f>
        <v>313.21</v>
      </c>
      <c r="E26" s="11"/>
      <c r="F26" s="11">
        <f t="shared" si="0"/>
        <v>194.78438360887594</v>
      </c>
      <c r="G26" s="11">
        <v>74.325616391124</v>
      </c>
      <c r="H26" s="11">
        <f t="shared" si="1"/>
        <v>269.10999999999996</v>
      </c>
      <c r="I26" s="11">
        <v>44.1</v>
      </c>
      <c r="J26" s="13">
        <v>35.83</v>
      </c>
    </row>
    <row r="27" spans="1:10" ht="11.25">
      <c r="A27" s="14" t="s">
        <v>38</v>
      </c>
      <c r="B27" s="12">
        <v>49</v>
      </c>
      <c r="C27" s="12">
        <v>234</v>
      </c>
      <c r="D27" s="12">
        <f>+B27+C27+12.49</f>
        <v>295.49</v>
      </c>
      <c r="E27" s="12"/>
      <c r="F27" s="12">
        <f t="shared" si="0"/>
        <v>177.55969383262203</v>
      </c>
      <c r="G27" s="12">
        <v>73.03030616737799</v>
      </c>
      <c r="H27" s="12">
        <f t="shared" si="1"/>
        <v>250.59</v>
      </c>
      <c r="I27" s="12">
        <v>44.9</v>
      </c>
      <c r="J27" s="13">
        <v>36</v>
      </c>
    </row>
    <row r="28" spans="1:10" ht="11.25">
      <c r="A28" s="14" t="s">
        <v>39</v>
      </c>
      <c r="B28" s="12">
        <f aca="true" t="shared" si="3" ref="B28:B33">+I27</f>
        <v>44.9</v>
      </c>
      <c r="C28" s="12">
        <v>195</v>
      </c>
      <c r="D28" s="12">
        <f>+B28+C28+10.59</f>
        <v>250.49</v>
      </c>
      <c r="E28" s="12"/>
      <c r="F28" s="12">
        <f t="shared" si="0"/>
        <v>168.9041150727766</v>
      </c>
      <c r="G28" s="12">
        <v>50.48588492722342</v>
      </c>
      <c r="H28" s="12">
        <f t="shared" si="1"/>
        <v>219.39000000000001</v>
      </c>
      <c r="I28" s="12">
        <v>31.1</v>
      </c>
      <c r="J28" s="13">
        <v>38.1</v>
      </c>
    </row>
    <row r="29" spans="1:10" ht="11.25">
      <c r="A29" s="14" t="s">
        <v>40</v>
      </c>
      <c r="B29" s="12">
        <f t="shared" si="3"/>
        <v>31.1</v>
      </c>
      <c r="C29" s="12">
        <v>205</v>
      </c>
      <c r="D29" s="12">
        <f>+B29+C29+12.98</f>
        <v>249.07999999999998</v>
      </c>
      <c r="E29" s="12"/>
      <c r="F29" s="12">
        <f t="shared" si="0"/>
        <v>145.287366944768</v>
      </c>
      <c r="G29" s="12">
        <v>70.054633055232</v>
      </c>
      <c r="H29" s="12">
        <f t="shared" si="1"/>
        <v>215.34199999999998</v>
      </c>
      <c r="I29" s="12">
        <v>33.738</v>
      </c>
      <c r="J29" s="13">
        <v>39.86</v>
      </c>
    </row>
    <row r="30" spans="1:10" ht="11.25">
      <c r="A30" s="14" t="s">
        <v>41</v>
      </c>
      <c r="B30" s="12">
        <f t="shared" si="3"/>
        <v>33.738</v>
      </c>
      <c r="C30" s="12">
        <v>220</v>
      </c>
      <c r="D30" s="12">
        <f>+B30+C30+14.45</f>
        <v>268.188</v>
      </c>
      <c r="E30" s="12"/>
      <c r="F30" s="12">
        <f t="shared" si="0"/>
        <v>172.118269307148</v>
      </c>
      <c r="G30" s="12">
        <v>76.22473069285199</v>
      </c>
      <c r="H30" s="12">
        <f t="shared" si="1"/>
        <v>248.343</v>
      </c>
      <c r="I30" s="12">
        <v>19.845</v>
      </c>
      <c r="J30" s="13">
        <v>42</v>
      </c>
    </row>
    <row r="31" spans="1:10" ht="11.25">
      <c r="A31" s="14" t="s">
        <v>42</v>
      </c>
      <c r="B31" s="12">
        <f t="shared" si="3"/>
        <v>19.845</v>
      </c>
      <c r="C31" s="12">
        <v>265</v>
      </c>
      <c r="D31" s="12">
        <f>+B31+C31+16.02</f>
        <v>300.865</v>
      </c>
      <c r="E31" s="12"/>
      <c r="F31" s="12">
        <f t="shared" si="0"/>
        <v>148.85250052119198</v>
      </c>
      <c r="G31" s="12">
        <v>106.87249947880802</v>
      </c>
      <c r="H31" s="12">
        <f t="shared" si="1"/>
        <v>255.72500000000002</v>
      </c>
      <c r="I31" s="12">
        <v>45.14</v>
      </c>
      <c r="J31" s="13">
        <v>59.49</v>
      </c>
    </row>
    <row r="32" spans="1:10" ht="11.25">
      <c r="A32" s="14" t="s">
        <v>43</v>
      </c>
      <c r="B32" s="12">
        <f t="shared" si="3"/>
        <v>45.14</v>
      </c>
      <c r="C32" s="12">
        <v>320</v>
      </c>
      <c r="D32" s="12">
        <f>+B32+C32+10.04</f>
        <v>375.18</v>
      </c>
      <c r="E32" s="12"/>
      <c r="F32" s="12">
        <f t="shared" si="0"/>
        <v>247.76390305783195</v>
      </c>
      <c r="G32" s="12">
        <v>98.31609694216802</v>
      </c>
      <c r="H32" s="12">
        <f t="shared" si="1"/>
        <v>346.08</v>
      </c>
      <c r="I32" s="12">
        <v>29.1</v>
      </c>
      <c r="J32" s="13">
        <v>53.99</v>
      </c>
    </row>
    <row r="33" spans="1:10" ht="11.25">
      <c r="A33" s="14" t="s">
        <v>44</v>
      </c>
      <c r="B33" s="12">
        <f t="shared" si="3"/>
        <v>29.1</v>
      </c>
      <c r="C33" s="12">
        <v>291</v>
      </c>
      <c r="D33" s="12">
        <f>+B33+C33+8.34</f>
        <v>328.44</v>
      </c>
      <c r="E33" s="12"/>
      <c r="F33" s="12">
        <f t="shared" si="0"/>
        <v>201.90526859286797</v>
      </c>
      <c r="G33" s="12">
        <v>75.734731407132</v>
      </c>
      <c r="H33" s="12">
        <f t="shared" si="1"/>
        <v>277.64</v>
      </c>
      <c r="I33" s="12">
        <v>50.8</v>
      </c>
      <c r="J33" s="13">
        <v>44.37</v>
      </c>
    </row>
    <row r="34" spans="1:10" ht="11.25">
      <c r="A34" s="14" t="s">
        <v>45</v>
      </c>
      <c r="B34" s="12">
        <f>+I33</f>
        <v>50.8</v>
      </c>
      <c r="C34" s="12">
        <v>228</v>
      </c>
      <c r="D34" s="12">
        <f>+B34+C34+12.23</f>
        <v>291.03000000000003</v>
      </c>
      <c r="E34" s="12"/>
      <c r="F34" s="12">
        <f t="shared" si="0"/>
        <v>190.85580158484802</v>
      </c>
      <c r="G34" s="12">
        <v>73.953198415152</v>
      </c>
      <c r="H34" s="12">
        <f t="shared" si="1"/>
        <v>264.809</v>
      </c>
      <c r="I34" s="12">
        <v>26.221</v>
      </c>
      <c r="J34" s="13">
        <v>70.31</v>
      </c>
    </row>
    <row r="35" spans="1:10" ht="11.25">
      <c r="A35" s="14" t="s">
        <v>46</v>
      </c>
      <c r="B35" s="12">
        <f>+I34</f>
        <v>26.221</v>
      </c>
      <c r="C35" s="12">
        <v>159</v>
      </c>
      <c r="D35" s="12">
        <f>+B35+C35+5.6</f>
        <v>190.821</v>
      </c>
      <c r="E35" s="12"/>
      <c r="F35" s="12">
        <f t="shared" si="0"/>
        <v>52.26276461056</v>
      </c>
      <c r="G35" s="12">
        <v>66.05823538944</v>
      </c>
      <c r="H35" s="12">
        <f t="shared" si="1"/>
        <v>118.321</v>
      </c>
      <c r="I35" s="12">
        <v>72.5</v>
      </c>
      <c r="J35" s="13">
        <v>86.52</v>
      </c>
    </row>
    <row r="36" spans="1:10" ht="11.25">
      <c r="A36" s="15" t="s">
        <v>47</v>
      </c>
      <c r="B36" s="12">
        <f>+I35</f>
        <v>72.5</v>
      </c>
      <c r="C36" s="12">
        <v>234</v>
      </c>
      <c r="D36" s="12">
        <f>+B36+C36+5.6</f>
        <v>312.1</v>
      </c>
      <c r="E36" s="12"/>
      <c r="F36" s="12">
        <f t="shared" si="0"/>
        <v>171.92527184133604</v>
      </c>
      <c r="G36" s="12">
        <v>103.210728158664</v>
      </c>
      <c r="H36" s="12">
        <f t="shared" si="1"/>
        <v>275.136</v>
      </c>
      <c r="I36" s="12">
        <v>36.964</v>
      </c>
      <c r="J36" s="13">
        <v>67.49</v>
      </c>
    </row>
    <row r="37" spans="1:10" ht="11.25">
      <c r="A37" s="15" t="s">
        <v>48</v>
      </c>
      <c r="B37" s="12">
        <f>+I36</f>
        <v>36.964</v>
      </c>
      <c r="C37" s="12">
        <v>227</v>
      </c>
      <c r="D37" s="12">
        <f>+B37+C37+6.067</f>
        <v>270.031</v>
      </c>
      <c r="E37" s="12"/>
      <c r="F37" s="12">
        <f t="shared" si="0"/>
        <v>130.281880252836</v>
      </c>
      <c r="G37" s="12">
        <v>101.56111974716401</v>
      </c>
      <c r="H37" s="12">
        <f t="shared" si="1"/>
        <v>231.84300000000002</v>
      </c>
      <c r="I37" s="12">
        <v>38.188</v>
      </c>
      <c r="J37" s="13">
        <v>68</v>
      </c>
    </row>
    <row r="38" spans="1:10" ht="11.25">
      <c r="A38" s="1" t="s">
        <v>49</v>
      </c>
      <c r="B38" s="16">
        <f>+I37</f>
        <v>38.188</v>
      </c>
      <c r="C38" s="16">
        <v>170</v>
      </c>
      <c r="D38" s="16">
        <f>+B38+C38+10</f>
        <v>218.188</v>
      </c>
      <c r="E38" s="16"/>
      <c r="F38" s="16">
        <f>+H38-G38</f>
        <v>79.18799999999999</v>
      </c>
      <c r="G38" s="16">
        <v>104</v>
      </c>
      <c r="H38" s="16">
        <f>+D38-I38</f>
        <v>183.188</v>
      </c>
      <c r="I38" s="16">
        <v>35</v>
      </c>
      <c r="J38" s="17" t="s">
        <v>50</v>
      </c>
    </row>
    <row r="39" ht="12.75" customHeight="1">
      <c r="A39" s="18" t="s">
        <v>51</v>
      </c>
    </row>
    <row r="40" ht="12.75" customHeight="1">
      <c r="A40" s="18" t="s">
        <v>52</v>
      </c>
    </row>
  </sheetData>
  <sheetProtection/>
  <printOptions/>
  <pageMargins left="0.667" right="0.667" top="0.667" bottom="0.833" header="0" footer="0"/>
  <pageSetup firstPageNumber="58" useFirstPageNumber="1" horizontalDpi="300" verticalDpi="300" orientation="portrait" scale="97" r:id="rId1"/>
  <headerFooter alignWithMargins="0">
    <oddFooter>&amp;C&amp;P
Oil Crops Yearbook/OCS-2012/March 2012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ERS\USDA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30--Linseed oil:  Supply, disappearance, and price, U.S., 1980/81-2011/12</dc:title>
  <dc:subject>Agricultural Economics</dc:subject>
  <dc:creator>Mark Ash</dc:creator>
  <cp:keywords>table 30--Linseed oil:  Supply, disappearance, and price, U.S., 1980/81-2011/12</cp:keywords>
  <dc:description/>
  <cp:lastModifiedBy>Lenovo User</cp:lastModifiedBy>
  <dcterms:created xsi:type="dcterms:W3CDTF">2012-03-16T14:11:53Z</dcterms:created>
  <dcterms:modified xsi:type="dcterms:W3CDTF">2012-05-08T15:23:11Z</dcterms:modified>
  <cp:category>Soybean Yearbook table</cp:category>
  <cp:version/>
  <cp:contentType/>
  <cp:contentStatus/>
</cp:coreProperties>
</file>