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activeTab="0"/>
  </bookViews>
  <sheets>
    <sheet name="Introduction" sheetId="1" r:id="rId1"/>
    <sheet name="Pregnant Women Participating" sheetId="2" r:id="rId2"/>
    <sheet name="Breastfeeding Women Participati" sheetId="3" r:id="rId3"/>
    <sheet name="Postpartum Women Participating" sheetId="4" r:id="rId4"/>
    <sheet name="Total Women Participating" sheetId="5" r:id="rId5"/>
    <sheet name="Infants Participating" sheetId="6" r:id="rId6"/>
    <sheet name="Children Participating" sheetId="7" r:id="rId7"/>
    <sheet name="Total Number of Participants" sheetId="8" r:id="rId8"/>
    <sheet name="Average Food Cost Per Person" sheetId="9" r:id="rId9"/>
    <sheet name="Food Costs" sheetId="10" r:id="rId10"/>
    <sheet name="Rebates Billed" sheetId="11" r:id="rId11"/>
    <sheet name="Nut. Services &amp; Admin. Costs" sheetId="12" r:id="rId12"/>
  </sheets>
  <definedNames>
    <definedName name="_xlnm.Print_Titles" localSheetId="8">'Average Food Cost Per Person'!$1:$5</definedName>
    <definedName name="_xlnm.Print_Titles" localSheetId="2">'Breastfeeding Women Participati'!$1:$5</definedName>
    <definedName name="_xlnm.Print_Titles" localSheetId="6">'Children Participating'!$1:$5</definedName>
    <definedName name="_xlnm.Print_Titles" localSheetId="9">'Food Costs'!$1:$5</definedName>
    <definedName name="_xlnm.Print_Titles" localSheetId="5">'Infants Participating'!$1:$5</definedName>
    <definedName name="_xlnm.Print_Titles" localSheetId="11">'Nut. Services &amp; Admin. Costs'!$1:$5</definedName>
    <definedName name="_xlnm.Print_Titles" localSheetId="3">'Postpartum Women Participating'!$1:$5</definedName>
    <definedName name="_xlnm.Print_Titles" localSheetId="1">'Pregnant Women Participating'!$1:$5</definedName>
    <definedName name="_xlnm.Print_Titles" localSheetId="10">'Rebates Billed'!$1:$5</definedName>
    <definedName name="_xlnm.Print_Titles" localSheetId="7">'Total Number of Participants'!$1:$5</definedName>
    <definedName name="_xlnm.Print_Titles" localSheetId="4">'Total Women Participating'!$1:$5</definedName>
  </definedNames>
  <calcPr fullCalcOnLoad="1"/>
</workbook>
</file>

<file path=xl/sharedStrings.xml><?xml version="1.0" encoding="utf-8"?>
<sst xmlns="http://schemas.openxmlformats.org/spreadsheetml/2006/main" count="164" uniqueCount="135">
  <si>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</si>
  <si>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</si>
  <si>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</si>
  <si>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</si>
  <si>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</si>
  <si>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</si>
  <si>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</si>
  <si>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</si>
  <si>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</si>
  <si>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</si>
  <si>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</si>
  <si>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</si>
  <si>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</si>
  <si>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</si>
  <si>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</si>
  <si>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</si>
  <si>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Breastfeeding Women </t>
  </si>
  <si>
    <t xml:space="preserve">     Postpartum Women </t>
  </si>
  <si>
    <t xml:space="preserve">     Total Women </t>
  </si>
  <si>
    <t xml:space="preserve">     Infants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</si>
  <si>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</si>
  <si>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</si>
  <si>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</si>
  <si>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</si>
  <si>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</si>
  <si>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</si>
  <si>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</si>
  <si>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</si>
  <si>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</si>
  <si>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>Eleven spreadsheets are included in the following order:</t>
  </si>
  <si>
    <t xml:space="preserve">     Rebates</t>
  </si>
  <si>
    <t>WIC PROGRAM -- REBATES BILLED</t>
  </si>
  <si>
    <t>This month's release provides data for October through September of FY 2009.  They are preliminary and</t>
  </si>
  <si>
    <t>are subject to revision.  Data as of March 08, 2013</t>
  </si>
  <si>
    <t>FISCAL YEAR 2009</t>
  </si>
  <si>
    <t>Data as of March 08, 2013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</si>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</sst>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42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Border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13" xfId="0" applyNumberFormat="1" applyFont="1" applyBorder="1" applyAlignment="1">
      <alignment horizontal="right" vertical="center"/>
    </xf>
    <xf numFmtId="169" fontId="5" fillId="0" borderId="12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64" t="s">
        <v>13</v>
      </c>
      <c r="B1" s="64"/>
      <c r="C1" s="64"/>
      <c r="D1" s="64"/>
      <c r="E1" s="64"/>
      <c r="F1" s="64"/>
      <c r="G1" s="64"/>
      <c r="H1" s="64"/>
    </row>
    <row r="3" ht="12.75">
      <c r="A3" t="s">
        <v>14</v>
      </c>
    </row>
    <row r="4" ht="12.75">
      <c r="A4" t="s">
        <v>27</v>
      </c>
    </row>
    <row r="5" ht="12.75">
      <c r="A5" t="s">
        <v>28</v>
      </c>
    </row>
    <row r="7" ht="12.75">
      <c r="A7" t="s">
        <v>29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30</v>
      </c>
    </row>
    <row r="18" ht="12.75">
      <c r="A18" t="s">
        <v>24</v>
      </c>
    </row>
    <row r="20" ht="12.75">
      <c r="A20" t="s">
        <v>32</v>
      </c>
    </row>
    <row r="21" ht="12.75">
      <c r="A21" t="s">
        <v>33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26</v>
      </c>
    </row>
    <row r="6" spans="1:14" s="7" customFormat="1" ht="12" customHeight="1">
      <c r="A6" s="10" t="str">
        <f>'Pregnant Women Participating'!A6</f>
        <v>Connecticut</v>
      </c>
      <c r="B6" s="18">
        <v>2990134</v>
      </c>
      <c r="C6" s="16">
        <v>2957325</v>
      </c>
      <c r="D6" s="16">
        <v>2964741</v>
      </c>
      <c r="E6" s="16">
        <v>2990557</v>
      </c>
      <c r="F6" s="16">
        <v>2908739</v>
      </c>
      <c r="G6" s="16">
        <v>3004356</v>
      </c>
      <c r="H6" s="16">
        <v>2947046</v>
      </c>
      <c r="I6" s="16">
        <v>2950828</v>
      </c>
      <c r="J6" s="16">
        <v>2944046</v>
      </c>
      <c r="K6" s="16">
        <v>2904975</v>
      </c>
      <c r="L6" s="16">
        <v>2951026</v>
      </c>
      <c r="M6" s="51">
        <v>2987029</v>
      </c>
      <c r="N6" s="18">
        <f aca="true" t="shared" si="0" ref="N6:N37">IF(SUM(B6:M6)&gt;0,SUM(B6:M6)," ")</f>
        <v>35500802</v>
      </c>
    </row>
    <row r="7" spans="1:14" s="7" customFormat="1" ht="12" customHeight="1">
      <c r="A7" s="10" t="str">
        <f>'Pregnant Women Participating'!A7</f>
        <v>Maine</v>
      </c>
      <c r="B7" s="18">
        <v>1074561</v>
      </c>
      <c r="C7" s="16">
        <v>1062732</v>
      </c>
      <c r="D7" s="16">
        <v>1062486</v>
      </c>
      <c r="E7" s="16">
        <v>1082893</v>
      </c>
      <c r="F7" s="16">
        <v>1037024</v>
      </c>
      <c r="G7" s="16">
        <v>1049730</v>
      </c>
      <c r="H7" s="16">
        <v>1056460</v>
      </c>
      <c r="I7" s="16">
        <v>1023074</v>
      </c>
      <c r="J7" s="16">
        <v>1046424</v>
      </c>
      <c r="K7" s="16">
        <v>1026801</v>
      </c>
      <c r="L7" s="16">
        <v>1025965</v>
      </c>
      <c r="M7" s="51">
        <v>1117116</v>
      </c>
      <c r="N7" s="18">
        <f t="shared" si="0"/>
        <v>12665266</v>
      </c>
    </row>
    <row r="8" spans="1:14" s="7" customFormat="1" ht="12" customHeight="1">
      <c r="A8" s="10" t="str">
        <f>'Pregnant Women Participating'!A8</f>
        <v>Massachusetts</v>
      </c>
      <c r="B8" s="18">
        <v>5535078</v>
      </c>
      <c r="C8" s="16">
        <v>5353124</v>
      </c>
      <c r="D8" s="16">
        <v>5339617</v>
      </c>
      <c r="E8" s="16">
        <v>5348242</v>
      </c>
      <c r="F8" s="16">
        <v>5127610</v>
      </c>
      <c r="G8" s="16">
        <v>5276801</v>
      </c>
      <c r="H8" s="16">
        <v>5148709</v>
      </c>
      <c r="I8" s="16">
        <v>5144294</v>
      </c>
      <c r="J8" s="16">
        <v>5121964</v>
      </c>
      <c r="K8" s="16">
        <v>5068805</v>
      </c>
      <c r="L8" s="16">
        <v>5078334</v>
      </c>
      <c r="M8" s="51">
        <v>5019508</v>
      </c>
      <c r="N8" s="18">
        <f t="shared" si="0"/>
        <v>62562086</v>
      </c>
    </row>
    <row r="9" spans="1:14" s="7" customFormat="1" ht="12" customHeight="1">
      <c r="A9" s="10" t="str">
        <f>'Pregnant Women Participating'!A9</f>
        <v>New Hampshire</v>
      </c>
      <c r="B9" s="18">
        <v>803759</v>
      </c>
      <c r="C9" s="16">
        <v>768313</v>
      </c>
      <c r="D9" s="16">
        <v>755086</v>
      </c>
      <c r="E9" s="16">
        <v>745406</v>
      </c>
      <c r="F9" s="16">
        <v>719370</v>
      </c>
      <c r="G9" s="16">
        <v>717708</v>
      </c>
      <c r="H9" s="16">
        <v>705828</v>
      </c>
      <c r="I9" s="16">
        <v>693864</v>
      </c>
      <c r="J9" s="16">
        <v>686533</v>
      </c>
      <c r="K9" s="16">
        <v>700396</v>
      </c>
      <c r="L9" s="16">
        <v>694092</v>
      </c>
      <c r="M9" s="51">
        <v>703085</v>
      </c>
      <c r="N9" s="18">
        <f t="shared" si="0"/>
        <v>8693440</v>
      </c>
    </row>
    <row r="10" spans="1:14" s="7" customFormat="1" ht="12" customHeight="1">
      <c r="A10" s="10" t="str">
        <f>'Pregnant Women Participating'!A10</f>
        <v>New York</v>
      </c>
      <c r="B10" s="18">
        <v>25484828</v>
      </c>
      <c r="C10" s="16">
        <v>25176317</v>
      </c>
      <c r="D10" s="16">
        <v>25173172</v>
      </c>
      <c r="E10" s="16">
        <v>25670610</v>
      </c>
      <c r="F10" s="16">
        <v>25708153</v>
      </c>
      <c r="G10" s="16">
        <v>26058036</v>
      </c>
      <c r="H10" s="16">
        <v>26301389</v>
      </c>
      <c r="I10" s="16">
        <v>26254125</v>
      </c>
      <c r="J10" s="16">
        <v>26525214</v>
      </c>
      <c r="K10" s="16">
        <v>26271946</v>
      </c>
      <c r="L10" s="16">
        <v>26434584</v>
      </c>
      <c r="M10" s="51">
        <v>26418946</v>
      </c>
      <c r="N10" s="18">
        <f t="shared" si="0"/>
        <v>311477320</v>
      </c>
    </row>
    <row r="11" spans="1:14" s="7" customFormat="1" ht="12" customHeight="1">
      <c r="A11" s="10" t="str">
        <f>'Pregnant Women Participating'!A11</f>
        <v>Rhode Island</v>
      </c>
      <c r="B11" s="18">
        <v>1173963</v>
      </c>
      <c r="C11" s="16">
        <v>1142183</v>
      </c>
      <c r="D11" s="16">
        <v>1155453</v>
      </c>
      <c r="E11" s="16">
        <v>1166493</v>
      </c>
      <c r="F11" s="16">
        <v>1094910</v>
      </c>
      <c r="G11" s="16">
        <v>1107264</v>
      </c>
      <c r="H11" s="16">
        <v>1090183</v>
      </c>
      <c r="I11" s="16">
        <v>1081008</v>
      </c>
      <c r="J11" s="16">
        <v>1072797</v>
      </c>
      <c r="K11" s="16">
        <v>1074202</v>
      </c>
      <c r="L11" s="16">
        <v>1077109</v>
      </c>
      <c r="M11" s="51">
        <v>1086275</v>
      </c>
      <c r="N11" s="18">
        <f t="shared" si="0"/>
        <v>13321840</v>
      </c>
    </row>
    <row r="12" spans="1:14" s="7" customFormat="1" ht="12" customHeight="1">
      <c r="A12" s="10" t="str">
        <f>'Pregnant Women Participating'!A12</f>
        <v>Vermont</v>
      </c>
      <c r="B12" s="18">
        <v>819390</v>
      </c>
      <c r="C12" s="16">
        <v>824458</v>
      </c>
      <c r="D12" s="16">
        <v>825351</v>
      </c>
      <c r="E12" s="16">
        <v>834683</v>
      </c>
      <c r="F12" s="16">
        <v>791734</v>
      </c>
      <c r="G12" s="16">
        <v>769145</v>
      </c>
      <c r="H12" s="16">
        <v>779387</v>
      </c>
      <c r="I12" s="16">
        <v>787516</v>
      </c>
      <c r="J12" s="16">
        <v>775214</v>
      </c>
      <c r="K12" s="16">
        <v>760466</v>
      </c>
      <c r="L12" s="16">
        <v>790630</v>
      </c>
      <c r="M12" s="51">
        <v>796512</v>
      </c>
      <c r="N12" s="18">
        <f t="shared" si="0"/>
        <v>9554486</v>
      </c>
    </row>
    <row r="13" spans="1:14" s="7" customFormat="1" ht="12" customHeight="1">
      <c r="A13" s="10" t="str">
        <f>'Pregnant Women Participating'!A13</f>
        <v>Indian Township, ME</v>
      </c>
      <c r="B13" s="18">
        <v>5019</v>
      </c>
      <c r="C13" s="16">
        <v>5134</v>
      </c>
      <c r="D13" s="16">
        <v>4998</v>
      </c>
      <c r="E13" s="16">
        <v>5107</v>
      </c>
      <c r="F13" s="16">
        <v>4882</v>
      </c>
      <c r="G13" s="16">
        <v>5868</v>
      </c>
      <c r="H13" s="16">
        <v>5662</v>
      </c>
      <c r="I13" s="16">
        <v>6089</v>
      </c>
      <c r="J13" s="16">
        <v>6381</v>
      </c>
      <c r="K13" s="16">
        <v>6253</v>
      </c>
      <c r="L13" s="16">
        <v>6411</v>
      </c>
      <c r="M13" s="51">
        <v>6078</v>
      </c>
      <c r="N13" s="18">
        <f t="shared" si="0"/>
        <v>67882</v>
      </c>
    </row>
    <row r="14" spans="1:14" s="7" customFormat="1" ht="12" customHeight="1">
      <c r="A14" s="10" t="str">
        <f>'Pregnant Women Participating'!A14</f>
        <v>Pleasant Point, ME</v>
      </c>
      <c r="B14" s="18">
        <v>5812</v>
      </c>
      <c r="C14" s="16">
        <v>5876</v>
      </c>
      <c r="D14" s="16">
        <v>5709</v>
      </c>
      <c r="E14" s="16">
        <v>5571</v>
      </c>
      <c r="F14" s="16">
        <v>5271</v>
      </c>
      <c r="G14" s="16">
        <v>6777</v>
      </c>
      <c r="H14" s="16">
        <v>7372</v>
      </c>
      <c r="I14" s="16">
        <v>4123</v>
      </c>
      <c r="J14" s="16">
        <v>5722</v>
      </c>
      <c r="K14" s="16">
        <v>6005</v>
      </c>
      <c r="L14" s="16">
        <v>5919</v>
      </c>
      <c r="M14" s="51">
        <v>5709</v>
      </c>
      <c r="N14" s="18">
        <f t="shared" si="0"/>
        <v>69866</v>
      </c>
    </row>
    <row r="15" spans="1:14" s="7" customFormat="1" ht="12" customHeight="1">
      <c r="A15" s="10" t="str">
        <f>'Pregnant Women Participating'!A15</f>
        <v>Seneca Nation, NY</v>
      </c>
      <c r="B15" s="18">
        <v>5565</v>
      </c>
      <c r="C15" s="16">
        <v>5247</v>
      </c>
      <c r="D15" s="16">
        <v>5926</v>
      </c>
      <c r="E15" s="16">
        <v>6367</v>
      </c>
      <c r="F15" s="16">
        <v>6109</v>
      </c>
      <c r="G15" s="16">
        <v>5445</v>
      </c>
      <c r="H15" s="16">
        <v>5080</v>
      </c>
      <c r="I15" s="16">
        <v>4418</v>
      </c>
      <c r="J15" s="16">
        <v>4708</v>
      </c>
      <c r="K15" s="16">
        <v>4658</v>
      </c>
      <c r="L15" s="16">
        <v>4953</v>
      </c>
      <c r="M15" s="51">
        <v>7755</v>
      </c>
      <c r="N15" s="18">
        <f t="shared" si="0"/>
        <v>66231</v>
      </c>
    </row>
    <row r="16" spans="1:14" s="22" customFormat="1" ht="24.75" customHeight="1">
      <c r="A16" s="19" t="str">
        <f>'Pregnant Women Participating'!A16</f>
        <v>Northeast Region</v>
      </c>
      <c r="B16" s="21">
        <v>37898109</v>
      </c>
      <c r="C16" s="20">
        <v>37300709</v>
      </c>
      <c r="D16" s="20">
        <v>37292539</v>
      </c>
      <c r="E16" s="20">
        <v>37855929</v>
      </c>
      <c r="F16" s="20">
        <v>37403802</v>
      </c>
      <c r="G16" s="20">
        <v>38001130</v>
      </c>
      <c r="H16" s="20">
        <v>38047116</v>
      </c>
      <c r="I16" s="20">
        <v>37949339</v>
      </c>
      <c r="J16" s="20">
        <v>38189003</v>
      </c>
      <c r="K16" s="20">
        <v>37824507</v>
      </c>
      <c r="L16" s="20">
        <v>38069023</v>
      </c>
      <c r="M16" s="50">
        <v>38148013</v>
      </c>
      <c r="N16" s="21">
        <f t="shared" si="0"/>
        <v>453979219</v>
      </c>
    </row>
    <row r="17" spans="1:14" ht="12" customHeight="1">
      <c r="A17" s="10" t="str">
        <f>'Pregnant Women Participating'!A17</f>
        <v>Delaware</v>
      </c>
      <c r="B17" s="18">
        <v>953481</v>
      </c>
      <c r="C17" s="16">
        <v>957445</v>
      </c>
      <c r="D17" s="16">
        <v>917194</v>
      </c>
      <c r="E17" s="16">
        <v>867871</v>
      </c>
      <c r="F17" s="16">
        <v>890301</v>
      </c>
      <c r="G17" s="16">
        <v>893039</v>
      </c>
      <c r="H17" s="16">
        <v>853583</v>
      </c>
      <c r="I17" s="16">
        <v>888311</v>
      </c>
      <c r="J17" s="16">
        <v>898240</v>
      </c>
      <c r="K17" s="16">
        <v>887275</v>
      </c>
      <c r="L17" s="16">
        <v>903551</v>
      </c>
      <c r="M17" s="51">
        <v>904974</v>
      </c>
      <c r="N17" s="18">
        <f t="shared" si="0"/>
        <v>10815265</v>
      </c>
    </row>
    <row r="18" spans="1:14" ht="12" customHeight="1">
      <c r="A18" s="10" t="str">
        <f>'Pregnant Women Participating'!A18</f>
        <v>District of Columbia</v>
      </c>
      <c r="B18" s="18">
        <v>809216</v>
      </c>
      <c r="C18" s="16">
        <v>780772</v>
      </c>
      <c r="D18" s="16">
        <v>784689</v>
      </c>
      <c r="E18" s="16">
        <v>747817</v>
      </c>
      <c r="F18" s="16">
        <v>767755</v>
      </c>
      <c r="G18" s="16">
        <v>762553</v>
      </c>
      <c r="H18" s="16">
        <v>760717</v>
      </c>
      <c r="I18" s="16">
        <v>784616</v>
      </c>
      <c r="J18" s="16">
        <v>796853</v>
      </c>
      <c r="K18" s="16">
        <v>778561</v>
      </c>
      <c r="L18" s="16">
        <v>751172</v>
      </c>
      <c r="M18" s="51">
        <v>722867</v>
      </c>
      <c r="N18" s="18">
        <f t="shared" si="0"/>
        <v>9247588</v>
      </c>
    </row>
    <row r="19" spans="1:14" ht="12" customHeight="1">
      <c r="A19" s="10" t="str">
        <f>'Pregnant Women Participating'!A19</f>
        <v>Maryland</v>
      </c>
      <c r="B19" s="18">
        <v>6153765</v>
      </c>
      <c r="C19" s="16">
        <v>6082387</v>
      </c>
      <c r="D19" s="16">
        <v>6013338</v>
      </c>
      <c r="E19" s="16">
        <v>6062254</v>
      </c>
      <c r="F19" s="16">
        <v>5981849</v>
      </c>
      <c r="G19" s="16">
        <v>5909403</v>
      </c>
      <c r="H19" s="16">
        <v>5982072</v>
      </c>
      <c r="I19" s="16">
        <v>6026615</v>
      </c>
      <c r="J19" s="16">
        <v>6039565</v>
      </c>
      <c r="K19" s="16">
        <v>6098819</v>
      </c>
      <c r="L19" s="16">
        <v>6168447</v>
      </c>
      <c r="M19" s="51">
        <v>6118669</v>
      </c>
      <c r="N19" s="18">
        <f t="shared" si="0"/>
        <v>72637183</v>
      </c>
    </row>
    <row r="20" spans="1:14" ht="12" customHeight="1">
      <c r="A20" s="10" t="str">
        <f>'Pregnant Women Participating'!A20</f>
        <v>New Jersey</v>
      </c>
      <c r="B20" s="18">
        <v>7979572</v>
      </c>
      <c r="C20" s="16">
        <v>7795198</v>
      </c>
      <c r="D20" s="16">
        <v>7848319</v>
      </c>
      <c r="E20" s="16">
        <v>7830380</v>
      </c>
      <c r="F20" s="16">
        <v>7612937</v>
      </c>
      <c r="G20" s="16">
        <v>7772654</v>
      </c>
      <c r="H20" s="16">
        <v>7745723</v>
      </c>
      <c r="I20" s="16">
        <v>7810240</v>
      </c>
      <c r="J20" s="16">
        <v>7861673</v>
      </c>
      <c r="K20" s="16">
        <v>7867635</v>
      </c>
      <c r="L20" s="16">
        <v>7972733</v>
      </c>
      <c r="M20" s="51">
        <v>7782355</v>
      </c>
      <c r="N20" s="18">
        <f t="shared" si="0"/>
        <v>93879419</v>
      </c>
    </row>
    <row r="21" spans="1:14" ht="12" customHeight="1">
      <c r="A21" s="10" t="str">
        <f>'Pregnant Women Participating'!A21</f>
        <v>Pennsylvania</v>
      </c>
      <c r="B21" s="18">
        <v>11589711</v>
      </c>
      <c r="C21" s="16">
        <v>11493054</v>
      </c>
      <c r="D21" s="16">
        <v>11510470</v>
      </c>
      <c r="E21" s="16">
        <v>11665423</v>
      </c>
      <c r="F21" s="16">
        <v>10729354</v>
      </c>
      <c r="G21" s="16">
        <v>10931317</v>
      </c>
      <c r="H21" s="16">
        <v>10936568</v>
      </c>
      <c r="I21" s="16">
        <v>10659382</v>
      </c>
      <c r="J21" s="16">
        <v>10873890</v>
      </c>
      <c r="K21" s="16">
        <v>11061726</v>
      </c>
      <c r="L21" s="16">
        <v>11154430</v>
      </c>
      <c r="M21" s="51">
        <v>10919695</v>
      </c>
      <c r="N21" s="18">
        <f t="shared" si="0"/>
        <v>133525020</v>
      </c>
    </row>
    <row r="22" spans="1:14" ht="12" customHeight="1">
      <c r="A22" s="10" t="str">
        <f>'Pregnant Women Participating'!A22</f>
        <v>Puerto Rico</v>
      </c>
      <c r="B22" s="18">
        <v>17052400</v>
      </c>
      <c r="C22" s="16">
        <v>16815443</v>
      </c>
      <c r="D22" s="16">
        <v>16768705</v>
      </c>
      <c r="E22" s="16">
        <v>16926733</v>
      </c>
      <c r="F22" s="16">
        <v>17093628</v>
      </c>
      <c r="G22" s="16">
        <v>17354249</v>
      </c>
      <c r="H22" s="16">
        <v>17327413</v>
      </c>
      <c r="I22" s="16">
        <v>17371102</v>
      </c>
      <c r="J22" s="16">
        <v>17482190</v>
      </c>
      <c r="K22" s="16">
        <v>17409359</v>
      </c>
      <c r="L22" s="16">
        <v>17354832</v>
      </c>
      <c r="M22" s="51">
        <v>16306160</v>
      </c>
      <c r="N22" s="18">
        <f t="shared" si="0"/>
        <v>205262214</v>
      </c>
    </row>
    <row r="23" spans="1:14" ht="12" customHeight="1">
      <c r="A23" s="10" t="str">
        <f>'Pregnant Women Participating'!A23</f>
        <v>Virginia</v>
      </c>
      <c r="B23" s="18">
        <v>5541657</v>
      </c>
      <c r="C23" s="16">
        <v>5418409</v>
      </c>
      <c r="D23" s="16">
        <v>5427562</v>
      </c>
      <c r="E23" s="16">
        <v>5283933</v>
      </c>
      <c r="F23" s="16">
        <v>5021173</v>
      </c>
      <c r="G23" s="16">
        <v>5076768</v>
      </c>
      <c r="H23" s="16">
        <v>5196981</v>
      </c>
      <c r="I23" s="16">
        <v>5064673</v>
      </c>
      <c r="J23" s="16">
        <v>5126176</v>
      </c>
      <c r="K23" s="16">
        <v>5154756</v>
      </c>
      <c r="L23" s="16">
        <v>5186360</v>
      </c>
      <c r="M23" s="51">
        <v>5153754</v>
      </c>
      <c r="N23" s="18">
        <f t="shared" si="0"/>
        <v>62652202</v>
      </c>
    </row>
    <row r="24" spans="1:14" ht="12" customHeight="1">
      <c r="A24" s="10" t="str">
        <f>'Pregnant Women Participating'!A24</f>
        <v>Virgin Islands</v>
      </c>
      <c r="B24" s="18">
        <v>471999</v>
      </c>
      <c r="C24" s="16">
        <v>470003</v>
      </c>
      <c r="D24" s="16">
        <v>466356</v>
      </c>
      <c r="E24" s="16">
        <v>474845</v>
      </c>
      <c r="F24" s="16">
        <v>490425</v>
      </c>
      <c r="G24" s="16">
        <v>496091</v>
      </c>
      <c r="H24" s="16">
        <v>500901</v>
      </c>
      <c r="I24" s="16">
        <v>500088</v>
      </c>
      <c r="J24" s="16">
        <v>499637</v>
      </c>
      <c r="K24" s="16">
        <v>499596</v>
      </c>
      <c r="L24" s="16">
        <v>500342</v>
      </c>
      <c r="M24" s="51">
        <v>510040</v>
      </c>
      <c r="N24" s="18">
        <f t="shared" si="0"/>
        <v>5880323</v>
      </c>
    </row>
    <row r="25" spans="1:14" ht="12" customHeight="1">
      <c r="A25" s="10" t="str">
        <f>'Pregnant Women Participating'!A25</f>
        <v>West Virginia</v>
      </c>
      <c r="B25" s="18">
        <v>2326551</v>
      </c>
      <c r="C25" s="16">
        <v>2310732</v>
      </c>
      <c r="D25" s="16">
        <v>2279951</v>
      </c>
      <c r="E25" s="16">
        <v>2246844</v>
      </c>
      <c r="F25" s="16">
        <v>2150745</v>
      </c>
      <c r="G25" s="16">
        <v>2138140</v>
      </c>
      <c r="H25" s="16">
        <v>2384081</v>
      </c>
      <c r="I25" s="16">
        <v>2341234</v>
      </c>
      <c r="J25" s="16">
        <v>2350006</v>
      </c>
      <c r="K25" s="16">
        <v>2392374</v>
      </c>
      <c r="L25" s="16">
        <v>2396737</v>
      </c>
      <c r="M25" s="51">
        <v>2451137</v>
      </c>
      <c r="N25" s="18">
        <f t="shared" si="0"/>
        <v>27768532</v>
      </c>
    </row>
    <row r="26" spans="1:14" s="23" customFormat="1" ht="24.75" customHeight="1">
      <c r="A26" s="19" t="str">
        <f>'Pregnant Women Participating'!A26</f>
        <v>Mid-Atlantic Region</v>
      </c>
      <c r="B26" s="21">
        <v>52878352</v>
      </c>
      <c r="C26" s="20">
        <v>52123443</v>
      </c>
      <c r="D26" s="20">
        <v>52016584</v>
      </c>
      <c r="E26" s="20">
        <v>52106100</v>
      </c>
      <c r="F26" s="20">
        <v>50738167</v>
      </c>
      <c r="G26" s="20">
        <v>51334214</v>
      </c>
      <c r="H26" s="20">
        <v>51688039</v>
      </c>
      <c r="I26" s="20">
        <v>51446261</v>
      </c>
      <c r="J26" s="20">
        <v>51928230</v>
      </c>
      <c r="K26" s="20">
        <v>52150101</v>
      </c>
      <c r="L26" s="20">
        <v>52388604</v>
      </c>
      <c r="M26" s="50">
        <v>50869651</v>
      </c>
      <c r="N26" s="21">
        <f t="shared" si="0"/>
        <v>621667746</v>
      </c>
    </row>
    <row r="27" spans="1:14" ht="12" customHeight="1">
      <c r="A27" s="10" t="str">
        <f>'Pregnant Women Participating'!A27</f>
        <v>Alabama</v>
      </c>
      <c r="B27" s="18">
        <v>6383997</v>
      </c>
      <c r="C27" s="16">
        <v>6350790</v>
      </c>
      <c r="D27" s="16">
        <v>6490717</v>
      </c>
      <c r="E27" s="16">
        <v>6367417</v>
      </c>
      <c r="F27" s="16">
        <v>6336504</v>
      </c>
      <c r="G27" s="16">
        <v>6088802</v>
      </c>
      <c r="H27" s="16">
        <v>6187452</v>
      </c>
      <c r="I27" s="16">
        <v>6246429</v>
      </c>
      <c r="J27" s="16">
        <v>6294419</v>
      </c>
      <c r="K27" s="16">
        <v>6468582</v>
      </c>
      <c r="L27" s="16">
        <v>6514564</v>
      </c>
      <c r="M27" s="51">
        <v>6292571</v>
      </c>
      <c r="N27" s="18">
        <f t="shared" si="0"/>
        <v>76022244</v>
      </c>
    </row>
    <row r="28" spans="1:14" ht="12" customHeight="1">
      <c r="A28" s="10" t="str">
        <f>'Pregnant Women Participating'!A28</f>
        <v>Florida</v>
      </c>
      <c r="B28" s="18">
        <v>23429180</v>
      </c>
      <c r="C28" s="16">
        <v>23137963</v>
      </c>
      <c r="D28" s="16">
        <v>23119721</v>
      </c>
      <c r="E28" s="16">
        <v>22831756</v>
      </c>
      <c r="F28" s="16">
        <v>22093472</v>
      </c>
      <c r="G28" s="16">
        <v>21758975</v>
      </c>
      <c r="H28" s="16">
        <v>22466925</v>
      </c>
      <c r="I28" s="16">
        <v>21962068</v>
      </c>
      <c r="J28" s="16">
        <v>22562800</v>
      </c>
      <c r="K28" s="16">
        <v>22678996</v>
      </c>
      <c r="L28" s="16">
        <v>22872590</v>
      </c>
      <c r="M28" s="51">
        <v>23257088</v>
      </c>
      <c r="N28" s="18">
        <f t="shared" si="0"/>
        <v>272171534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6872141</v>
      </c>
      <c r="L29" s="16">
        <v>12228118</v>
      </c>
      <c r="M29" s="51">
        <v>15392091</v>
      </c>
      <c r="N29" s="18">
        <f t="shared" si="0"/>
        <v>34492350</v>
      </c>
    </row>
    <row r="30" spans="1:14" ht="12" customHeight="1">
      <c r="A30" s="10" t="str">
        <f>'Pregnant Women Participating'!A30</f>
        <v>Georgia</v>
      </c>
      <c r="B30" s="18">
        <v>16117557</v>
      </c>
      <c r="C30" s="16">
        <v>16091975</v>
      </c>
      <c r="D30" s="16">
        <v>15988959</v>
      </c>
      <c r="E30" s="16">
        <v>15812998</v>
      </c>
      <c r="F30" s="16">
        <v>15201519</v>
      </c>
      <c r="G30" s="16">
        <v>15304365</v>
      </c>
      <c r="H30" s="16">
        <v>15210118</v>
      </c>
      <c r="I30" s="16">
        <v>15131002</v>
      </c>
      <c r="J30" s="16">
        <v>14850224</v>
      </c>
      <c r="K30" s="16">
        <v>8676726</v>
      </c>
      <c r="L30" s="16">
        <v>3683390</v>
      </c>
      <c r="M30" s="51">
        <v>315852</v>
      </c>
      <c r="N30" s="18">
        <f t="shared" si="0"/>
        <v>152384685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6260974</v>
      </c>
      <c r="C32" s="16">
        <v>6073722</v>
      </c>
      <c r="D32" s="16">
        <v>6111320</v>
      </c>
      <c r="E32" s="16">
        <v>5930396</v>
      </c>
      <c r="F32" s="16">
        <v>5691811</v>
      </c>
      <c r="G32" s="16">
        <v>5822271</v>
      </c>
      <c r="H32" s="16">
        <v>5562357</v>
      </c>
      <c r="I32" s="16">
        <v>5566342</v>
      </c>
      <c r="J32" s="16">
        <v>5662617</v>
      </c>
      <c r="K32" s="16">
        <v>4775939</v>
      </c>
      <c r="L32" s="16">
        <v>5756628</v>
      </c>
      <c r="M32" s="51">
        <v>5686289</v>
      </c>
      <c r="N32" s="18">
        <f t="shared" si="0"/>
        <v>68900666</v>
      </c>
    </row>
    <row r="33" spans="1:14" ht="12" customHeight="1">
      <c r="A33" s="10" t="str">
        <f>'Pregnant Women Participating'!A33</f>
        <v>Mississippi</v>
      </c>
      <c r="B33" s="18">
        <v>6677208</v>
      </c>
      <c r="C33" s="16">
        <v>5545161</v>
      </c>
      <c r="D33" s="16">
        <v>6192862</v>
      </c>
      <c r="E33" s="16">
        <v>6189855</v>
      </c>
      <c r="F33" s="16">
        <v>5824724</v>
      </c>
      <c r="G33" s="16">
        <v>5878446</v>
      </c>
      <c r="H33" s="16">
        <v>6177032</v>
      </c>
      <c r="I33" s="16">
        <v>5453430</v>
      </c>
      <c r="J33" s="16">
        <v>6462143</v>
      </c>
      <c r="K33" s="16">
        <v>6458747</v>
      </c>
      <c r="L33" s="16">
        <v>5787491</v>
      </c>
      <c r="M33" s="51">
        <v>6585562</v>
      </c>
      <c r="N33" s="18">
        <f t="shared" si="0"/>
        <v>73232661</v>
      </c>
    </row>
    <row r="34" spans="1:14" ht="12" customHeight="1">
      <c r="A34" s="10" t="str">
        <f>'Pregnant Women Participating'!A34</f>
        <v>North Carolina</v>
      </c>
      <c r="B34" s="18">
        <v>12142148</v>
      </c>
      <c r="C34" s="16">
        <v>12101374</v>
      </c>
      <c r="D34" s="16">
        <v>12104355</v>
      </c>
      <c r="E34" s="16">
        <v>11874177</v>
      </c>
      <c r="F34" s="16">
        <v>11620766</v>
      </c>
      <c r="G34" s="16">
        <v>11485052</v>
      </c>
      <c r="H34" s="16">
        <v>11722915</v>
      </c>
      <c r="I34" s="16">
        <v>11439533</v>
      </c>
      <c r="J34" s="16">
        <v>11709010</v>
      </c>
      <c r="K34" s="16">
        <v>11125274</v>
      </c>
      <c r="L34" s="16">
        <v>12060190</v>
      </c>
      <c r="M34" s="51">
        <v>12055263</v>
      </c>
      <c r="N34" s="18">
        <f t="shared" si="0"/>
        <v>141440057</v>
      </c>
    </row>
    <row r="35" spans="1:14" ht="12" customHeight="1">
      <c r="A35" s="10" t="str">
        <f>'Pregnant Women Participating'!A35</f>
        <v>South Carolina</v>
      </c>
      <c r="B35" s="18">
        <v>6167878</v>
      </c>
      <c r="C35" s="16">
        <v>6155622</v>
      </c>
      <c r="D35" s="16">
        <v>6149553</v>
      </c>
      <c r="E35" s="16">
        <v>6176668</v>
      </c>
      <c r="F35" s="16">
        <v>5821214</v>
      </c>
      <c r="G35" s="16">
        <v>6013273</v>
      </c>
      <c r="H35" s="16">
        <v>5928029</v>
      </c>
      <c r="I35" s="16">
        <v>5663535</v>
      </c>
      <c r="J35" s="16">
        <v>5702464</v>
      </c>
      <c r="K35" s="16">
        <v>5381576</v>
      </c>
      <c r="L35" s="16">
        <v>5709080</v>
      </c>
      <c r="M35" s="51">
        <v>5866682</v>
      </c>
      <c r="N35" s="18">
        <f t="shared" si="0"/>
        <v>70735574</v>
      </c>
    </row>
    <row r="36" spans="1:14" ht="12" customHeight="1">
      <c r="A36" s="10" t="str">
        <f>'Pregnant Women Participating'!A36</f>
        <v>Tennessee</v>
      </c>
      <c r="B36" s="18">
        <v>6978311</v>
      </c>
      <c r="C36" s="16">
        <v>6936891</v>
      </c>
      <c r="D36" s="16">
        <v>6738526</v>
      </c>
      <c r="E36" s="16">
        <v>6696478</v>
      </c>
      <c r="F36" s="16">
        <v>6408323</v>
      </c>
      <c r="G36" s="16">
        <v>6475742</v>
      </c>
      <c r="H36" s="16">
        <v>6403090</v>
      </c>
      <c r="I36" s="16">
        <v>6409938</v>
      </c>
      <c r="J36" s="16">
        <v>6302883</v>
      </c>
      <c r="K36" s="16">
        <v>6225454</v>
      </c>
      <c r="L36" s="16">
        <v>6397806</v>
      </c>
      <c r="M36" s="51">
        <v>6304279</v>
      </c>
      <c r="N36" s="18">
        <f t="shared" si="0"/>
        <v>78277721</v>
      </c>
    </row>
    <row r="37" spans="1:14" ht="12" customHeight="1">
      <c r="A37" s="10" t="str">
        <f>'Pregnant Women Participating'!A37</f>
        <v>Choctaw Indians, MS</v>
      </c>
      <c r="B37" s="18">
        <v>41521</v>
      </c>
      <c r="C37" s="16">
        <v>38346</v>
      </c>
      <c r="D37" s="16">
        <v>37524</v>
      </c>
      <c r="E37" s="16">
        <v>40429</v>
      </c>
      <c r="F37" s="16">
        <v>36203</v>
      </c>
      <c r="G37" s="16">
        <v>39067</v>
      </c>
      <c r="H37" s="16">
        <v>41153</v>
      </c>
      <c r="I37" s="16">
        <v>41252</v>
      </c>
      <c r="J37" s="16">
        <v>39399</v>
      </c>
      <c r="K37" s="16">
        <v>37101</v>
      </c>
      <c r="L37" s="16">
        <v>41759</v>
      </c>
      <c r="M37" s="51">
        <v>38329</v>
      </c>
      <c r="N37" s="18">
        <f t="shared" si="0"/>
        <v>472083</v>
      </c>
    </row>
    <row r="38" spans="1:14" ht="12" customHeight="1">
      <c r="A38" s="10" t="str">
        <f>'Pregnant Women Participating'!A38</f>
        <v>Eastern Cherokee, NC</v>
      </c>
      <c r="B38" s="18">
        <v>29064</v>
      </c>
      <c r="C38" s="16">
        <v>26668</v>
      </c>
      <c r="D38" s="16">
        <v>28838</v>
      </c>
      <c r="E38" s="16">
        <v>28975</v>
      </c>
      <c r="F38" s="16">
        <v>26081</v>
      </c>
      <c r="G38" s="16">
        <v>28236</v>
      </c>
      <c r="H38" s="16">
        <v>27450</v>
      </c>
      <c r="I38" s="16">
        <v>24097</v>
      </c>
      <c r="J38" s="16">
        <v>23377</v>
      </c>
      <c r="K38" s="16">
        <v>24577</v>
      </c>
      <c r="L38" s="16">
        <v>24952</v>
      </c>
      <c r="M38" s="51">
        <v>26356</v>
      </c>
      <c r="N38" s="18">
        <f aca="true" t="shared" si="1" ref="N38:N69">IF(SUM(B38:M38)&gt;0,SUM(B38:M38)," ")</f>
        <v>318671</v>
      </c>
    </row>
    <row r="39" spans="1:14" s="23" customFormat="1" ht="24.75" customHeight="1">
      <c r="A39" s="19" t="str">
        <f>'Pregnant Women Participating'!A39</f>
        <v>Southeast Region</v>
      </c>
      <c r="B39" s="21">
        <v>84227838</v>
      </c>
      <c r="C39" s="20">
        <v>82458512</v>
      </c>
      <c r="D39" s="20">
        <v>82962375</v>
      </c>
      <c r="E39" s="20">
        <v>81949149</v>
      </c>
      <c r="F39" s="20">
        <v>79060617</v>
      </c>
      <c r="G39" s="20">
        <v>78894229</v>
      </c>
      <c r="H39" s="20">
        <v>79726521</v>
      </c>
      <c r="I39" s="20">
        <v>77937626</v>
      </c>
      <c r="J39" s="20">
        <v>79609336</v>
      </c>
      <c r="K39" s="20">
        <v>78725113</v>
      </c>
      <c r="L39" s="20">
        <v>81076568</v>
      </c>
      <c r="M39" s="50">
        <v>81820362</v>
      </c>
      <c r="N39" s="21">
        <f t="shared" si="1"/>
        <v>968448246</v>
      </c>
    </row>
    <row r="40" spans="1:14" ht="12" customHeight="1">
      <c r="A40" s="10" t="str">
        <f>'Pregnant Women Participating'!A40</f>
        <v>Illinois</v>
      </c>
      <c r="B40" s="18">
        <v>17575147</v>
      </c>
      <c r="C40" s="16">
        <v>14412189</v>
      </c>
      <c r="D40" s="16">
        <v>12654183</v>
      </c>
      <c r="E40" s="16">
        <v>15482809</v>
      </c>
      <c r="F40" s="16">
        <v>12989528</v>
      </c>
      <c r="G40" s="16">
        <v>13446120</v>
      </c>
      <c r="H40" s="16">
        <v>13607860</v>
      </c>
      <c r="I40" s="16">
        <v>14417557</v>
      </c>
      <c r="J40" s="16">
        <v>14434850</v>
      </c>
      <c r="K40" s="16">
        <v>12696328</v>
      </c>
      <c r="L40" s="16">
        <v>13999013</v>
      </c>
      <c r="M40" s="51">
        <v>14075692</v>
      </c>
      <c r="N40" s="18">
        <f t="shared" si="1"/>
        <v>169791276</v>
      </c>
    </row>
    <row r="41" spans="1:14" ht="12" customHeight="1">
      <c r="A41" s="10" t="str">
        <f>'Pregnant Women Participating'!A41</f>
        <v>Indiana</v>
      </c>
      <c r="B41" s="18">
        <v>6580105</v>
      </c>
      <c r="C41" s="16">
        <v>6457431</v>
      </c>
      <c r="D41" s="16">
        <v>6484448</v>
      </c>
      <c r="E41" s="16">
        <v>4246790</v>
      </c>
      <c r="F41" s="16">
        <v>6066744</v>
      </c>
      <c r="G41" s="16">
        <v>8435115</v>
      </c>
      <c r="H41" s="16">
        <v>6245204</v>
      </c>
      <c r="I41" s="16">
        <v>6137436</v>
      </c>
      <c r="J41" s="16">
        <v>6146489</v>
      </c>
      <c r="K41" s="16">
        <v>6351873</v>
      </c>
      <c r="L41" s="16">
        <v>6543653</v>
      </c>
      <c r="M41" s="51">
        <v>6712120</v>
      </c>
      <c r="N41" s="18">
        <f t="shared" si="1"/>
        <v>76407408</v>
      </c>
    </row>
    <row r="42" spans="1:14" ht="12" customHeight="1">
      <c r="A42" s="10" t="str">
        <f>'Pregnant Women Participating'!A42</f>
        <v>Michigan</v>
      </c>
      <c r="B42" s="18">
        <v>10271127</v>
      </c>
      <c r="C42" s="16">
        <v>9957559</v>
      </c>
      <c r="D42" s="16">
        <v>9766288</v>
      </c>
      <c r="E42" s="16">
        <v>9664928</v>
      </c>
      <c r="F42" s="16">
        <v>9239119</v>
      </c>
      <c r="G42" s="16">
        <v>9424056</v>
      </c>
      <c r="H42" s="16">
        <v>9315525</v>
      </c>
      <c r="I42" s="16">
        <v>9379055</v>
      </c>
      <c r="J42" s="16">
        <v>9488241</v>
      </c>
      <c r="K42" s="16">
        <v>9559923</v>
      </c>
      <c r="L42" s="16">
        <v>9257631</v>
      </c>
      <c r="M42" s="51">
        <v>9878705</v>
      </c>
      <c r="N42" s="18">
        <f t="shared" si="1"/>
        <v>115202157</v>
      </c>
    </row>
    <row r="43" spans="1:14" ht="12" customHeight="1">
      <c r="A43" s="10" t="str">
        <f>'Pregnant Women Participating'!A43</f>
        <v>Minnesota</v>
      </c>
      <c r="B43" s="18">
        <v>6160297</v>
      </c>
      <c r="C43" s="16">
        <v>5939839</v>
      </c>
      <c r="D43" s="16">
        <v>6038406</v>
      </c>
      <c r="E43" s="16">
        <v>5912037</v>
      </c>
      <c r="F43" s="16">
        <v>5592504</v>
      </c>
      <c r="G43" s="16">
        <v>5682243</v>
      </c>
      <c r="H43" s="16">
        <v>5620729</v>
      </c>
      <c r="I43" s="16">
        <v>5469498</v>
      </c>
      <c r="J43" s="16">
        <v>5500794</v>
      </c>
      <c r="K43" s="16">
        <v>5605924</v>
      </c>
      <c r="L43" s="16">
        <v>5484049</v>
      </c>
      <c r="M43" s="51">
        <v>5676419</v>
      </c>
      <c r="N43" s="18">
        <f t="shared" si="1"/>
        <v>68682739</v>
      </c>
    </row>
    <row r="44" spans="1:14" ht="12" customHeight="1">
      <c r="A44" s="10" t="str">
        <f>'Pregnant Women Participating'!A44</f>
        <v>Ohio</v>
      </c>
      <c r="B44" s="18">
        <v>11881405</v>
      </c>
      <c r="C44" s="16">
        <v>11689072</v>
      </c>
      <c r="D44" s="16">
        <v>11696412</v>
      </c>
      <c r="E44" s="16">
        <v>11396600</v>
      </c>
      <c r="F44" s="16">
        <v>10729771</v>
      </c>
      <c r="G44" s="16">
        <v>11057817</v>
      </c>
      <c r="H44" s="16">
        <v>10980562</v>
      </c>
      <c r="I44" s="16">
        <v>10823987</v>
      </c>
      <c r="J44" s="16">
        <v>10809798</v>
      </c>
      <c r="K44" s="16">
        <v>10825600</v>
      </c>
      <c r="L44" s="16">
        <v>10891760</v>
      </c>
      <c r="M44" s="51">
        <v>10876603</v>
      </c>
      <c r="N44" s="18">
        <f t="shared" si="1"/>
        <v>133659387</v>
      </c>
    </row>
    <row r="45" spans="1:14" ht="12" customHeight="1">
      <c r="A45" s="10" t="str">
        <f>'Pregnant Women Participating'!A45</f>
        <v>Wisconsin</v>
      </c>
      <c r="B45" s="18">
        <v>5186834</v>
      </c>
      <c r="C45" s="16">
        <v>5181378</v>
      </c>
      <c r="D45" s="16">
        <v>5124239</v>
      </c>
      <c r="E45" s="16">
        <v>5125453</v>
      </c>
      <c r="F45" s="16">
        <v>4961073</v>
      </c>
      <c r="G45" s="16">
        <v>4932168</v>
      </c>
      <c r="H45" s="16">
        <v>4977286</v>
      </c>
      <c r="I45" s="16">
        <v>4866212</v>
      </c>
      <c r="J45" s="16">
        <v>4954692</v>
      </c>
      <c r="K45" s="16">
        <v>4983324</v>
      </c>
      <c r="L45" s="16">
        <v>4949014</v>
      </c>
      <c r="M45" s="51">
        <v>5192888</v>
      </c>
      <c r="N45" s="18">
        <f t="shared" si="1"/>
        <v>60434561</v>
      </c>
    </row>
    <row r="46" spans="1:14" s="23" customFormat="1" ht="24.75" customHeight="1">
      <c r="A46" s="19" t="str">
        <f>'Pregnant Women Participating'!A46</f>
        <v>Midwest Region</v>
      </c>
      <c r="B46" s="21">
        <v>57654915</v>
      </c>
      <c r="C46" s="20">
        <v>53637468</v>
      </c>
      <c r="D46" s="20">
        <v>51763976</v>
      </c>
      <c r="E46" s="20">
        <v>51828617</v>
      </c>
      <c r="F46" s="20">
        <v>49578739</v>
      </c>
      <c r="G46" s="20">
        <v>52977519</v>
      </c>
      <c r="H46" s="20">
        <v>50747166</v>
      </c>
      <c r="I46" s="20">
        <v>51093745</v>
      </c>
      <c r="J46" s="20">
        <v>51334864</v>
      </c>
      <c r="K46" s="20">
        <v>50022972</v>
      </c>
      <c r="L46" s="20">
        <v>51125120</v>
      </c>
      <c r="M46" s="50">
        <v>52412427</v>
      </c>
      <c r="N46" s="21">
        <f t="shared" si="1"/>
        <v>624177528</v>
      </c>
    </row>
    <row r="47" spans="1:14" ht="12" customHeight="1">
      <c r="A47" s="10" t="str">
        <f>'Pregnant Women Participating'!A47</f>
        <v>Arkansas</v>
      </c>
      <c r="B47" s="18">
        <v>3757592</v>
      </c>
      <c r="C47" s="16">
        <v>3906192</v>
      </c>
      <c r="D47" s="16">
        <v>4311392</v>
      </c>
      <c r="E47" s="16">
        <v>4039022</v>
      </c>
      <c r="F47" s="16">
        <v>3829604</v>
      </c>
      <c r="G47" s="16">
        <v>3620536</v>
      </c>
      <c r="H47" s="16">
        <v>3970230</v>
      </c>
      <c r="I47" s="16">
        <v>4008137</v>
      </c>
      <c r="J47" s="16">
        <v>3905492</v>
      </c>
      <c r="K47" s="16">
        <v>3954589</v>
      </c>
      <c r="L47" s="16">
        <v>4114829</v>
      </c>
      <c r="M47" s="51">
        <v>4525057</v>
      </c>
      <c r="N47" s="18">
        <f t="shared" si="1"/>
        <v>47942672</v>
      </c>
    </row>
    <row r="48" spans="1:14" ht="12" customHeight="1">
      <c r="A48" s="10" t="str">
        <f>'Pregnant Women Participating'!A48</f>
        <v>Louisiana</v>
      </c>
      <c r="B48" s="18">
        <v>7579649</v>
      </c>
      <c r="C48" s="16">
        <v>7451760</v>
      </c>
      <c r="D48" s="16">
        <v>7267455</v>
      </c>
      <c r="E48" s="16">
        <v>8247489</v>
      </c>
      <c r="F48" s="16">
        <v>7619414</v>
      </c>
      <c r="G48" s="16">
        <v>7947746</v>
      </c>
      <c r="H48" s="16">
        <v>7123008</v>
      </c>
      <c r="I48" s="16">
        <v>7895613</v>
      </c>
      <c r="J48" s="16">
        <v>7892546</v>
      </c>
      <c r="K48" s="16">
        <v>7664832</v>
      </c>
      <c r="L48" s="16">
        <v>8055732</v>
      </c>
      <c r="M48" s="51">
        <v>8256887</v>
      </c>
      <c r="N48" s="18">
        <f t="shared" si="1"/>
        <v>93002131</v>
      </c>
    </row>
    <row r="49" spans="1:14" ht="12" customHeight="1">
      <c r="A49" s="10" t="str">
        <f>'Pregnant Women Participating'!A49</f>
        <v>New Mexico</v>
      </c>
      <c r="B49" s="18">
        <v>2741630</v>
      </c>
      <c r="C49" s="16">
        <v>2826163</v>
      </c>
      <c r="D49" s="16">
        <v>2507833</v>
      </c>
      <c r="E49" s="16">
        <v>2600617</v>
      </c>
      <c r="F49" s="16">
        <v>2551461</v>
      </c>
      <c r="G49" s="16">
        <v>2367782</v>
      </c>
      <c r="H49" s="16">
        <v>2561979</v>
      </c>
      <c r="I49" s="16">
        <v>2416941</v>
      </c>
      <c r="J49" s="16">
        <v>2390296</v>
      </c>
      <c r="K49" s="16">
        <v>2350825</v>
      </c>
      <c r="L49" s="16">
        <v>2335950</v>
      </c>
      <c r="M49" s="51">
        <v>2433525</v>
      </c>
      <c r="N49" s="18">
        <f t="shared" si="1"/>
        <v>30085002</v>
      </c>
    </row>
    <row r="50" spans="1:14" ht="12" customHeight="1">
      <c r="A50" s="10" t="str">
        <f>'Pregnant Women Participating'!A50</f>
        <v>Oklahoma</v>
      </c>
      <c r="B50" s="18">
        <v>4243766</v>
      </c>
      <c r="C50" s="16">
        <v>4145392</v>
      </c>
      <c r="D50" s="16">
        <v>4133613</v>
      </c>
      <c r="E50" s="16">
        <v>4012314</v>
      </c>
      <c r="F50" s="16">
        <v>3681986</v>
      </c>
      <c r="G50" s="16">
        <v>3808644</v>
      </c>
      <c r="H50" s="16">
        <v>3777332</v>
      </c>
      <c r="I50" s="16">
        <v>3731845</v>
      </c>
      <c r="J50" s="16">
        <v>3767870</v>
      </c>
      <c r="K50" s="16">
        <v>3878954</v>
      </c>
      <c r="L50" s="16">
        <v>3813748</v>
      </c>
      <c r="M50" s="51">
        <v>4044557</v>
      </c>
      <c r="N50" s="18">
        <f t="shared" si="1"/>
        <v>47040021</v>
      </c>
    </row>
    <row r="51" spans="1:14" ht="12" customHeight="1">
      <c r="A51" s="10" t="str">
        <f>'Pregnant Women Participating'!A51</f>
        <v>Texas</v>
      </c>
      <c r="B51" s="18">
        <v>33627029</v>
      </c>
      <c r="C51" s="16">
        <v>32713810</v>
      </c>
      <c r="D51" s="16">
        <v>32907612</v>
      </c>
      <c r="E51" s="16">
        <v>32679363</v>
      </c>
      <c r="F51" s="16">
        <v>29914908</v>
      </c>
      <c r="G51" s="16">
        <v>30956677</v>
      </c>
      <c r="H51" s="16">
        <v>29540403</v>
      </c>
      <c r="I51" s="16">
        <v>29718333</v>
      </c>
      <c r="J51" s="16">
        <v>30155856</v>
      </c>
      <c r="K51" s="16">
        <v>30635014</v>
      </c>
      <c r="L51" s="16">
        <v>30799700</v>
      </c>
      <c r="M51" s="51">
        <v>30946044</v>
      </c>
      <c r="N51" s="18">
        <f t="shared" si="1"/>
        <v>374594749</v>
      </c>
    </row>
    <row r="52" spans="1:14" ht="12" customHeight="1">
      <c r="A52" s="10" t="str">
        <f>'Pregnant Women Participating'!A52</f>
        <v>Acoma, Canoncito &amp; Laguna, NM</v>
      </c>
      <c r="B52" s="18">
        <v>15025</v>
      </c>
      <c r="C52" s="16">
        <v>32556</v>
      </c>
      <c r="D52" s="16">
        <v>25605</v>
      </c>
      <c r="E52" s="16">
        <v>25508</v>
      </c>
      <c r="F52" s="16">
        <v>25580</v>
      </c>
      <c r="G52" s="16">
        <v>25392</v>
      </c>
      <c r="H52" s="16">
        <v>35476</v>
      </c>
      <c r="I52" s="16">
        <v>24902</v>
      </c>
      <c r="J52" s="16">
        <v>24732</v>
      </c>
      <c r="K52" s="16">
        <v>14945</v>
      </c>
      <c r="L52" s="16">
        <v>26064</v>
      </c>
      <c r="M52" s="51">
        <v>24381</v>
      </c>
      <c r="N52" s="18">
        <f t="shared" si="1"/>
        <v>300166</v>
      </c>
    </row>
    <row r="53" spans="1:14" ht="12" customHeight="1">
      <c r="A53" s="10" t="str">
        <f>'Pregnant Women Participating'!A53</f>
        <v>Eight Northern Pueblos, NM</v>
      </c>
      <c r="B53" s="18">
        <v>16622</v>
      </c>
      <c r="C53" s="16">
        <v>15949</v>
      </c>
      <c r="D53" s="16">
        <v>16787</v>
      </c>
      <c r="E53" s="16">
        <v>15825</v>
      </c>
      <c r="F53" s="16">
        <v>12662</v>
      </c>
      <c r="G53" s="16">
        <v>13380</v>
      </c>
      <c r="H53" s="16">
        <v>12864</v>
      </c>
      <c r="I53" s="16">
        <v>12708</v>
      </c>
      <c r="J53" s="16">
        <v>12290</v>
      </c>
      <c r="K53" s="16">
        <v>12034</v>
      </c>
      <c r="L53" s="16">
        <v>12042</v>
      </c>
      <c r="M53" s="51">
        <v>11692</v>
      </c>
      <c r="N53" s="18">
        <f t="shared" si="1"/>
        <v>164855</v>
      </c>
    </row>
    <row r="54" spans="1:14" ht="12" customHeight="1">
      <c r="A54" s="10" t="str">
        <f>'Pregnant Women Participating'!A54</f>
        <v>Five Sandoval Pueblos, NM</v>
      </c>
      <c r="B54" s="18">
        <v>19184</v>
      </c>
      <c r="C54" s="16">
        <v>12336</v>
      </c>
      <c r="D54" s="16">
        <v>19814</v>
      </c>
      <c r="E54" s="16">
        <v>19103</v>
      </c>
      <c r="F54" s="16">
        <v>14906</v>
      </c>
      <c r="G54" s="16">
        <v>16215</v>
      </c>
      <c r="H54" s="16">
        <v>16125</v>
      </c>
      <c r="I54" s="16">
        <v>16589</v>
      </c>
      <c r="J54" s="16">
        <v>16922</v>
      </c>
      <c r="K54" s="16">
        <v>15670</v>
      </c>
      <c r="L54" s="16">
        <v>15650</v>
      </c>
      <c r="M54" s="51">
        <v>18263</v>
      </c>
      <c r="N54" s="18">
        <f t="shared" si="1"/>
        <v>200777</v>
      </c>
    </row>
    <row r="55" spans="1:14" ht="12" customHeight="1">
      <c r="A55" s="10" t="str">
        <f>'Pregnant Women Participating'!A55</f>
        <v>Isleta Pueblo, NM</v>
      </c>
      <c r="B55" s="18">
        <v>38994</v>
      </c>
      <c r="C55" s="16">
        <v>37414</v>
      </c>
      <c r="D55" s="16">
        <v>36734</v>
      </c>
      <c r="E55" s="16">
        <v>40039</v>
      </c>
      <c r="F55" s="16">
        <v>34661</v>
      </c>
      <c r="G55" s="16">
        <v>35752</v>
      </c>
      <c r="H55" s="16">
        <v>34287</v>
      </c>
      <c r="I55" s="16">
        <v>31425</v>
      </c>
      <c r="J55" s="16">
        <v>36136</v>
      </c>
      <c r="K55" s="16">
        <v>30174</v>
      </c>
      <c r="L55" s="16">
        <v>35504</v>
      </c>
      <c r="M55" s="51">
        <v>41990</v>
      </c>
      <c r="N55" s="18">
        <f t="shared" si="1"/>
        <v>433110</v>
      </c>
    </row>
    <row r="56" spans="1:14" ht="12" customHeight="1">
      <c r="A56" s="10" t="str">
        <f>'Pregnant Women Participating'!A56</f>
        <v>San Felipe Pueblo, NM</v>
      </c>
      <c r="B56" s="18">
        <v>17438</v>
      </c>
      <c r="C56" s="16">
        <v>17440</v>
      </c>
      <c r="D56" s="16">
        <v>17866</v>
      </c>
      <c r="E56" s="16">
        <v>17704</v>
      </c>
      <c r="F56" s="16">
        <v>16753</v>
      </c>
      <c r="G56" s="16">
        <v>16719</v>
      </c>
      <c r="H56" s="16">
        <v>14516</v>
      </c>
      <c r="I56" s="16">
        <v>15960</v>
      </c>
      <c r="J56" s="16">
        <v>16733</v>
      </c>
      <c r="K56" s="16">
        <v>17368</v>
      </c>
      <c r="L56" s="16">
        <v>17662</v>
      </c>
      <c r="M56" s="51">
        <v>52292</v>
      </c>
      <c r="N56" s="18">
        <f t="shared" si="1"/>
        <v>238451</v>
      </c>
    </row>
    <row r="57" spans="1:14" ht="12" customHeight="1">
      <c r="A57" s="10" t="str">
        <f>'Pregnant Women Participating'!A57</f>
        <v>Santo Domingo Tribe, NM</v>
      </c>
      <c r="B57" s="18">
        <v>14472</v>
      </c>
      <c r="C57" s="16">
        <v>11884</v>
      </c>
      <c r="D57" s="16">
        <v>12964</v>
      </c>
      <c r="E57" s="16">
        <v>10226</v>
      </c>
      <c r="F57" s="16">
        <v>13226</v>
      </c>
      <c r="G57" s="16">
        <v>11497</v>
      </c>
      <c r="H57" s="16">
        <v>12583</v>
      </c>
      <c r="I57" s="16">
        <v>12960</v>
      </c>
      <c r="J57" s="16">
        <v>11842</v>
      </c>
      <c r="K57" s="16">
        <v>13408</v>
      </c>
      <c r="L57" s="16">
        <v>13626</v>
      </c>
      <c r="M57" s="51">
        <v>47435</v>
      </c>
      <c r="N57" s="18">
        <f t="shared" si="1"/>
        <v>186123</v>
      </c>
    </row>
    <row r="58" spans="1:14" ht="12" customHeight="1">
      <c r="A58" s="10" t="str">
        <f>'Pregnant Women Participating'!A58</f>
        <v>Zuni Pueblo, NM</v>
      </c>
      <c r="B58" s="18">
        <v>49680</v>
      </c>
      <c r="C58" s="16">
        <v>48090</v>
      </c>
      <c r="D58" s="16">
        <v>47405</v>
      </c>
      <c r="E58" s="16">
        <v>46943</v>
      </c>
      <c r="F58" s="16">
        <v>44581</v>
      </c>
      <c r="G58" s="16">
        <v>44712</v>
      </c>
      <c r="H58" s="16">
        <v>46433</v>
      </c>
      <c r="I58" s="16">
        <v>45366</v>
      </c>
      <c r="J58" s="16">
        <v>44852</v>
      </c>
      <c r="K58" s="16">
        <v>45026</v>
      </c>
      <c r="L58" s="16">
        <v>46162</v>
      </c>
      <c r="M58" s="51">
        <v>40473</v>
      </c>
      <c r="N58" s="18">
        <f t="shared" si="1"/>
        <v>549723</v>
      </c>
    </row>
    <row r="59" spans="1:14" ht="12" customHeight="1">
      <c r="A59" s="10" t="str">
        <f>'Pregnant Women Participating'!A59</f>
        <v>Cherokee Nation, OK</v>
      </c>
      <c r="B59" s="18">
        <v>397012</v>
      </c>
      <c r="C59" s="16">
        <v>379708</v>
      </c>
      <c r="D59" s="16">
        <v>398440</v>
      </c>
      <c r="E59" s="16">
        <v>391061</v>
      </c>
      <c r="F59" s="16">
        <v>361058</v>
      </c>
      <c r="G59" s="16">
        <v>398284</v>
      </c>
      <c r="H59" s="16">
        <v>408455</v>
      </c>
      <c r="I59" s="16">
        <v>361217</v>
      </c>
      <c r="J59" s="16">
        <v>375481</v>
      </c>
      <c r="K59" s="16">
        <v>399270</v>
      </c>
      <c r="L59" s="16">
        <v>411489</v>
      </c>
      <c r="M59" s="51">
        <v>367538</v>
      </c>
      <c r="N59" s="18">
        <f t="shared" si="1"/>
        <v>4649013</v>
      </c>
    </row>
    <row r="60" spans="1:14" ht="12" customHeight="1">
      <c r="A60" s="10" t="str">
        <f>'Pregnant Women Participating'!A60</f>
        <v>Chickasaw Nation, OK</v>
      </c>
      <c r="B60" s="18">
        <v>155812</v>
      </c>
      <c r="C60" s="16">
        <v>151067</v>
      </c>
      <c r="D60" s="16">
        <v>156545</v>
      </c>
      <c r="E60" s="16">
        <v>151667</v>
      </c>
      <c r="F60" s="16">
        <v>139936</v>
      </c>
      <c r="G60" s="16">
        <v>147516</v>
      </c>
      <c r="H60" s="16">
        <v>148804</v>
      </c>
      <c r="I60" s="16">
        <v>145390</v>
      </c>
      <c r="J60" s="16">
        <v>161669</v>
      </c>
      <c r="K60" s="16">
        <v>148055</v>
      </c>
      <c r="L60" s="16">
        <v>146028</v>
      </c>
      <c r="M60" s="51">
        <v>145549</v>
      </c>
      <c r="N60" s="18">
        <f t="shared" si="1"/>
        <v>1798038</v>
      </c>
    </row>
    <row r="61" spans="1:14" ht="12" customHeight="1">
      <c r="A61" s="10" t="str">
        <f>'Pregnant Women Participating'!A61</f>
        <v>Choctaw Nation, OK</v>
      </c>
      <c r="B61" s="18">
        <v>165067</v>
      </c>
      <c r="C61" s="16">
        <v>162896</v>
      </c>
      <c r="D61" s="16">
        <v>164379</v>
      </c>
      <c r="E61" s="16">
        <v>158829</v>
      </c>
      <c r="F61" s="16">
        <v>149437</v>
      </c>
      <c r="G61" s="16">
        <v>159513</v>
      </c>
      <c r="H61" s="16">
        <v>157682</v>
      </c>
      <c r="I61" s="16">
        <v>160559</v>
      </c>
      <c r="J61" s="16">
        <v>170615</v>
      </c>
      <c r="K61" s="16">
        <v>175395</v>
      </c>
      <c r="L61" s="16">
        <v>149020</v>
      </c>
      <c r="M61" s="51">
        <v>148142</v>
      </c>
      <c r="N61" s="18">
        <f t="shared" si="1"/>
        <v>1921534</v>
      </c>
    </row>
    <row r="62" spans="1:14" ht="12" customHeight="1">
      <c r="A62" s="10" t="str">
        <f>'Pregnant Women Participating'!A62</f>
        <v>Citizen Potawatomi Nation, OK</v>
      </c>
      <c r="B62" s="18">
        <v>73521</v>
      </c>
      <c r="C62" s="16">
        <v>74101</v>
      </c>
      <c r="D62" s="16">
        <v>66640</v>
      </c>
      <c r="E62" s="16">
        <v>65718</v>
      </c>
      <c r="F62" s="16">
        <v>67369</v>
      </c>
      <c r="G62" s="16">
        <v>63549</v>
      </c>
      <c r="H62" s="16">
        <v>63249</v>
      </c>
      <c r="I62" s="16">
        <v>57721</v>
      </c>
      <c r="J62" s="16">
        <v>58119</v>
      </c>
      <c r="K62" s="16">
        <v>65839</v>
      </c>
      <c r="L62" s="16">
        <v>57062</v>
      </c>
      <c r="M62" s="51">
        <v>60105</v>
      </c>
      <c r="N62" s="18">
        <f t="shared" si="1"/>
        <v>772993</v>
      </c>
    </row>
    <row r="63" spans="1:14" ht="12" customHeight="1">
      <c r="A63" s="10" t="str">
        <f>'Pregnant Women Participating'!A63</f>
        <v>Inter-Tribal Council, OK</v>
      </c>
      <c r="B63" s="18">
        <v>45300</v>
      </c>
      <c r="C63" s="16">
        <v>40869</v>
      </c>
      <c r="D63" s="16">
        <v>45914</v>
      </c>
      <c r="E63" s="16">
        <v>43793</v>
      </c>
      <c r="F63" s="16">
        <v>41362</v>
      </c>
      <c r="G63" s="16">
        <v>46142</v>
      </c>
      <c r="H63" s="16">
        <v>45504</v>
      </c>
      <c r="I63" s="16">
        <v>41950</v>
      </c>
      <c r="J63" s="16">
        <v>45361</v>
      </c>
      <c r="K63" s="16">
        <v>44355</v>
      </c>
      <c r="L63" s="16">
        <v>45694</v>
      </c>
      <c r="M63" s="51">
        <v>44334</v>
      </c>
      <c r="N63" s="18">
        <f t="shared" si="1"/>
        <v>530578</v>
      </c>
    </row>
    <row r="64" spans="1:14" ht="12" customHeight="1">
      <c r="A64" s="10" t="str">
        <f>'Pregnant Women Participating'!A64</f>
        <v>Muscogee Creek Nation, OK</v>
      </c>
      <c r="B64" s="18">
        <v>127696</v>
      </c>
      <c r="C64" s="16">
        <v>126005</v>
      </c>
      <c r="D64" s="16">
        <v>130903</v>
      </c>
      <c r="E64" s="16">
        <v>123680</v>
      </c>
      <c r="F64" s="16">
        <v>117417</v>
      </c>
      <c r="G64" s="16">
        <v>122850</v>
      </c>
      <c r="H64" s="16">
        <v>126559</v>
      </c>
      <c r="I64" s="16">
        <v>115370</v>
      </c>
      <c r="J64" s="16">
        <v>123780</v>
      </c>
      <c r="K64" s="16">
        <v>122420</v>
      </c>
      <c r="L64" s="16">
        <v>114314</v>
      </c>
      <c r="M64" s="51">
        <v>119138</v>
      </c>
      <c r="N64" s="18">
        <f t="shared" si="1"/>
        <v>1470132</v>
      </c>
    </row>
    <row r="65" spans="1:14" ht="12" customHeight="1">
      <c r="A65" s="10" t="str">
        <f>'Pregnant Women Participating'!A65</f>
        <v>Osage Tribal Council, OK</v>
      </c>
      <c r="B65" s="18">
        <v>92866</v>
      </c>
      <c r="C65" s="16">
        <v>154928</v>
      </c>
      <c r="D65" s="16">
        <v>140046</v>
      </c>
      <c r="E65" s="16">
        <v>119718</v>
      </c>
      <c r="F65" s="16">
        <v>119168</v>
      </c>
      <c r="G65" s="16">
        <v>167471</v>
      </c>
      <c r="H65" s="16">
        <v>130375</v>
      </c>
      <c r="I65" s="16">
        <v>125767</v>
      </c>
      <c r="J65" s="16">
        <v>165106</v>
      </c>
      <c r="K65" s="16">
        <v>150330</v>
      </c>
      <c r="L65" s="16">
        <v>135342</v>
      </c>
      <c r="M65" s="51">
        <v>194936</v>
      </c>
      <c r="N65" s="18">
        <f t="shared" si="1"/>
        <v>1696053</v>
      </c>
    </row>
    <row r="66" spans="1:14" ht="12" customHeight="1">
      <c r="A66" s="10" t="str">
        <f>'Pregnant Women Participating'!A66</f>
        <v>Otoe-Missouria Tribe, OK</v>
      </c>
      <c r="B66" s="18">
        <v>33751</v>
      </c>
      <c r="C66" s="16">
        <v>28246</v>
      </c>
      <c r="D66" s="16">
        <v>28490</v>
      </c>
      <c r="E66" s="16">
        <v>30203</v>
      </c>
      <c r="F66" s="16">
        <v>27974</v>
      </c>
      <c r="G66" s="16">
        <v>28888</v>
      </c>
      <c r="H66" s="16">
        <v>27842</v>
      </c>
      <c r="I66" s="16">
        <v>28492</v>
      </c>
      <c r="J66" s="16">
        <v>27519</v>
      </c>
      <c r="K66" s="16">
        <v>24869</v>
      </c>
      <c r="L66" s="16">
        <v>25866</v>
      </c>
      <c r="M66" s="51">
        <v>25875</v>
      </c>
      <c r="N66" s="18">
        <f t="shared" si="1"/>
        <v>338015</v>
      </c>
    </row>
    <row r="67" spans="1:14" ht="12" customHeight="1">
      <c r="A67" s="10" t="str">
        <f>'Pregnant Women Participating'!A67</f>
        <v>Wichita, Caddo &amp; Delaware (WCD), OK</v>
      </c>
      <c r="B67" s="18">
        <v>141253</v>
      </c>
      <c r="C67" s="16">
        <v>128508</v>
      </c>
      <c r="D67" s="16">
        <v>136343</v>
      </c>
      <c r="E67" s="16">
        <v>126598</v>
      </c>
      <c r="F67" s="16">
        <v>117913</v>
      </c>
      <c r="G67" s="16">
        <v>125503</v>
      </c>
      <c r="H67" s="16">
        <v>128559</v>
      </c>
      <c r="I67" s="16">
        <v>125746</v>
      </c>
      <c r="J67" s="16">
        <v>132048</v>
      </c>
      <c r="K67" s="16">
        <v>126326</v>
      </c>
      <c r="L67" s="16">
        <v>136964</v>
      </c>
      <c r="M67" s="51">
        <v>136245</v>
      </c>
      <c r="N67" s="18">
        <f t="shared" si="1"/>
        <v>1562006</v>
      </c>
    </row>
    <row r="68" spans="1:14" s="23" customFormat="1" ht="24.75" customHeight="1">
      <c r="A68" s="19" t="str">
        <f>'Pregnant Women Participating'!A68</f>
        <v>Southwest Region</v>
      </c>
      <c r="B68" s="21">
        <v>53353359</v>
      </c>
      <c r="C68" s="20">
        <v>52465314</v>
      </c>
      <c r="D68" s="20">
        <v>52572780</v>
      </c>
      <c r="E68" s="20">
        <v>52965420</v>
      </c>
      <c r="F68" s="20">
        <v>48901376</v>
      </c>
      <c r="G68" s="20">
        <v>50124768</v>
      </c>
      <c r="H68" s="20">
        <v>48382265</v>
      </c>
      <c r="I68" s="20">
        <v>49092991</v>
      </c>
      <c r="J68" s="20">
        <v>49535265</v>
      </c>
      <c r="K68" s="20">
        <v>49889698</v>
      </c>
      <c r="L68" s="20">
        <v>50508448</v>
      </c>
      <c r="M68" s="50">
        <v>51684458</v>
      </c>
      <c r="N68" s="21">
        <f t="shared" si="1"/>
        <v>609476142</v>
      </c>
    </row>
    <row r="69" spans="1:14" ht="12" customHeight="1">
      <c r="A69" s="10" t="str">
        <f>'Pregnant Women Participating'!A69</f>
        <v>Colorado</v>
      </c>
      <c r="B69" s="18">
        <v>3995598</v>
      </c>
      <c r="C69" s="16">
        <v>3926008</v>
      </c>
      <c r="D69" s="16">
        <v>3889417</v>
      </c>
      <c r="E69" s="16">
        <v>3874330</v>
      </c>
      <c r="F69" s="16">
        <v>3732481</v>
      </c>
      <c r="G69" s="16">
        <v>3827119</v>
      </c>
      <c r="H69" s="16">
        <v>3687283</v>
      </c>
      <c r="I69" s="16">
        <v>3689337</v>
      </c>
      <c r="J69" s="16">
        <v>3878969</v>
      </c>
      <c r="K69" s="16">
        <v>3748700</v>
      </c>
      <c r="L69" s="16">
        <v>3871517</v>
      </c>
      <c r="M69" s="51">
        <v>3879532</v>
      </c>
      <c r="N69" s="18">
        <f t="shared" si="1"/>
        <v>46000291</v>
      </c>
    </row>
    <row r="70" spans="1:14" ht="12" customHeight="1">
      <c r="A70" s="10" t="str">
        <f>'Pregnant Women Participating'!A70</f>
        <v>Iowa</v>
      </c>
      <c r="B70" s="18">
        <v>3066108</v>
      </c>
      <c r="C70" s="16">
        <v>2995089</v>
      </c>
      <c r="D70" s="16">
        <v>2939858</v>
      </c>
      <c r="E70" s="16">
        <v>3015456</v>
      </c>
      <c r="F70" s="16">
        <v>2796473</v>
      </c>
      <c r="G70" s="16">
        <v>2750142</v>
      </c>
      <c r="H70" s="16">
        <v>2792894</v>
      </c>
      <c r="I70" s="16">
        <v>2762076</v>
      </c>
      <c r="J70" s="16">
        <v>2802882</v>
      </c>
      <c r="K70" s="16">
        <v>2920429</v>
      </c>
      <c r="L70" s="16">
        <v>2852655</v>
      </c>
      <c r="M70" s="51">
        <v>2804135</v>
      </c>
      <c r="N70" s="18">
        <f aca="true" t="shared" si="2" ref="N70:N101">IF(SUM(B70:M70)&gt;0,SUM(B70:M70)," ")</f>
        <v>34498197</v>
      </c>
    </row>
    <row r="71" spans="1:14" ht="12" customHeight="1">
      <c r="A71" s="10" t="str">
        <f>'Pregnant Women Participating'!A71</f>
        <v>Kansas</v>
      </c>
      <c r="B71" s="18">
        <v>2851826</v>
      </c>
      <c r="C71" s="16">
        <v>2770747</v>
      </c>
      <c r="D71" s="16">
        <v>2816462</v>
      </c>
      <c r="E71" s="16">
        <v>2793989</v>
      </c>
      <c r="F71" s="16">
        <v>2633447</v>
      </c>
      <c r="G71" s="16">
        <v>2616925</v>
      </c>
      <c r="H71" s="16">
        <v>2654170</v>
      </c>
      <c r="I71" s="16">
        <v>2623778</v>
      </c>
      <c r="J71" s="16">
        <v>2581202</v>
      </c>
      <c r="K71" s="16">
        <v>2635096</v>
      </c>
      <c r="L71" s="16">
        <v>2713873</v>
      </c>
      <c r="M71" s="51">
        <v>2709639</v>
      </c>
      <c r="N71" s="18">
        <f t="shared" si="2"/>
        <v>32401154</v>
      </c>
    </row>
    <row r="72" spans="1:14" ht="12" customHeight="1">
      <c r="A72" s="10" t="str">
        <f>'Pregnant Women Participating'!A72</f>
        <v>Missouri</v>
      </c>
      <c r="B72" s="18">
        <v>4943256</v>
      </c>
      <c r="C72" s="16">
        <v>5159163</v>
      </c>
      <c r="D72" s="16">
        <v>4910059</v>
      </c>
      <c r="E72" s="16">
        <v>4565825</v>
      </c>
      <c r="F72" s="16">
        <v>4651693</v>
      </c>
      <c r="G72" s="16">
        <v>4375157</v>
      </c>
      <c r="H72" s="16">
        <v>4257016</v>
      </c>
      <c r="I72" s="16">
        <v>3957232</v>
      </c>
      <c r="J72" s="16">
        <v>4041638</v>
      </c>
      <c r="K72" s="16">
        <v>4874488</v>
      </c>
      <c r="L72" s="16">
        <v>4393739</v>
      </c>
      <c r="M72" s="51">
        <v>4784035</v>
      </c>
      <c r="N72" s="18">
        <f t="shared" si="2"/>
        <v>54913301</v>
      </c>
    </row>
    <row r="73" spans="1:14" ht="12" customHeight="1">
      <c r="A73" s="10" t="str">
        <f>'Pregnant Women Participating'!A73</f>
        <v>Montana</v>
      </c>
      <c r="B73" s="18">
        <v>482988</v>
      </c>
      <c r="C73" s="16">
        <v>843326</v>
      </c>
      <c r="D73" s="16">
        <v>709639</v>
      </c>
      <c r="E73" s="16">
        <v>790922</v>
      </c>
      <c r="F73" s="16">
        <v>737354</v>
      </c>
      <c r="G73" s="16">
        <v>720878</v>
      </c>
      <c r="H73" s="16">
        <v>773425</v>
      </c>
      <c r="I73" s="16">
        <v>804162</v>
      </c>
      <c r="J73" s="16">
        <v>719056</v>
      </c>
      <c r="K73" s="16">
        <v>695119</v>
      </c>
      <c r="L73" s="16">
        <v>745354</v>
      </c>
      <c r="M73" s="51">
        <v>1164752</v>
      </c>
      <c r="N73" s="18">
        <f t="shared" si="2"/>
        <v>9186975</v>
      </c>
    </row>
    <row r="74" spans="1:14" ht="12" customHeight="1">
      <c r="A74" s="10" t="str">
        <f>'Pregnant Women Participating'!A74</f>
        <v>Nebraska</v>
      </c>
      <c r="B74" s="18">
        <v>1812589</v>
      </c>
      <c r="C74" s="16">
        <v>1757559</v>
      </c>
      <c r="D74" s="16">
        <v>1738673</v>
      </c>
      <c r="E74" s="16">
        <v>1791720</v>
      </c>
      <c r="F74" s="16">
        <v>1660037</v>
      </c>
      <c r="G74" s="16">
        <v>1641224</v>
      </c>
      <c r="H74" s="16">
        <v>1676558</v>
      </c>
      <c r="I74" s="16">
        <v>1598342</v>
      </c>
      <c r="J74" s="16">
        <v>1645623</v>
      </c>
      <c r="K74" s="16">
        <v>1681406</v>
      </c>
      <c r="L74" s="16">
        <v>1738103</v>
      </c>
      <c r="M74" s="51">
        <v>1673574</v>
      </c>
      <c r="N74" s="18">
        <f t="shared" si="2"/>
        <v>20415408</v>
      </c>
    </row>
    <row r="75" spans="1:14" ht="12" customHeight="1">
      <c r="A75" s="10" t="str">
        <f>'Pregnant Women Participating'!A75</f>
        <v>North Dakota</v>
      </c>
      <c r="B75" s="18">
        <v>587153</v>
      </c>
      <c r="C75" s="16">
        <v>605650</v>
      </c>
      <c r="D75" s="16">
        <v>573658</v>
      </c>
      <c r="E75" s="16">
        <v>580058</v>
      </c>
      <c r="F75" s="16">
        <v>563466</v>
      </c>
      <c r="G75" s="16">
        <v>593717</v>
      </c>
      <c r="H75" s="16">
        <v>531948</v>
      </c>
      <c r="I75" s="16">
        <v>501731</v>
      </c>
      <c r="J75" s="16">
        <v>591973</v>
      </c>
      <c r="K75" s="16">
        <v>514415</v>
      </c>
      <c r="L75" s="16">
        <v>557050</v>
      </c>
      <c r="M75" s="51">
        <v>539898</v>
      </c>
      <c r="N75" s="18">
        <f t="shared" si="2"/>
        <v>6740717</v>
      </c>
    </row>
    <row r="76" spans="1:14" ht="12" customHeight="1">
      <c r="A76" s="10" t="str">
        <f>'Pregnant Women Participating'!A76</f>
        <v>South Dakota</v>
      </c>
      <c r="B76" s="18">
        <v>763994</v>
      </c>
      <c r="C76" s="16">
        <v>637876</v>
      </c>
      <c r="D76" s="16">
        <v>817417</v>
      </c>
      <c r="E76" s="16">
        <v>701127</v>
      </c>
      <c r="F76" s="16">
        <v>618122</v>
      </c>
      <c r="G76" s="16">
        <v>729328</v>
      </c>
      <c r="H76" s="16">
        <v>690799</v>
      </c>
      <c r="I76" s="16">
        <v>625836</v>
      </c>
      <c r="J76" s="16">
        <v>702725</v>
      </c>
      <c r="K76" s="16">
        <v>693809</v>
      </c>
      <c r="L76" s="16">
        <v>643739</v>
      </c>
      <c r="M76" s="51">
        <v>834291</v>
      </c>
      <c r="N76" s="18">
        <f t="shared" si="2"/>
        <v>8459063</v>
      </c>
    </row>
    <row r="77" spans="1:14" ht="12" customHeight="1">
      <c r="A77" s="10" t="str">
        <f>'Pregnant Women Participating'!A77</f>
        <v>Utah</v>
      </c>
      <c r="B77" s="18">
        <v>2183634</v>
      </c>
      <c r="C77" s="16">
        <v>2286107</v>
      </c>
      <c r="D77" s="16">
        <v>2197545</v>
      </c>
      <c r="E77" s="16">
        <v>2195016</v>
      </c>
      <c r="F77" s="16">
        <v>2194424</v>
      </c>
      <c r="G77" s="16">
        <v>2180818</v>
      </c>
      <c r="H77" s="16">
        <v>2107890</v>
      </c>
      <c r="I77" s="16">
        <v>2140355</v>
      </c>
      <c r="J77" s="16">
        <v>2076272</v>
      </c>
      <c r="K77" s="16">
        <v>2201278</v>
      </c>
      <c r="L77" s="16">
        <v>2355124</v>
      </c>
      <c r="M77" s="51">
        <v>2509909</v>
      </c>
      <c r="N77" s="18">
        <f t="shared" si="2"/>
        <v>26628372</v>
      </c>
    </row>
    <row r="78" spans="1:14" ht="12" customHeight="1">
      <c r="A78" s="10" t="str">
        <f>'Pregnant Women Participating'!A78</f>
        <v>Wyoming</v>
      </c>
      <c r="B78" s="18">
        <v>375790</v>
      </c>
      <c r="C78" s="16">
        <v>341684</v>
      </c>
      <c r="D78" s="16">
        <v>367205</v>
      </c>
      <c r="E78" s="16">
        <v>381560</v>
      </c>
      <c r="F78" s="16">
        <v>338341</v>
      </c>
      <c r="G78" s="16">
        <v>372494</v>
      </c>
      <c r="H78" s="16">
        <v>347243</v>
      </c>
      <c r="I78" s="16">
        <v>343038</v>
      </c>
      <c r="J78" s="16">
        <v>340157</v>
      </c>
      <c r="K78" s="16">
        <v>367574</v>
      </c>
      <c r="L78" s="16">
        <v>362616</v>
      </c>
      <c r="M78" s="51">
        <v>408594</v>
      </c>
      <c r="N78" s="18">
        <f t="shared" si="2"/>
        <v>4346296</v>
      </c>
    </row>
    <row r="79" spans="1:14" ht="12" customHeight="1">
      <c r="A79" s="10" t="str">
        <f>'Pregnant Women Participating'!A79</f>
        <v>Ute Mountain Ute Tribe, CO</v>
      </c>
      <c r="B79" s="18">
        <v>8596</v>
      </c>
      <c r="C79" s="16">
        <v>8452</v>
      </c>
      <c r="D79" s="16">
        <v>9007</v>
      </c>
      <c r="E79" s="16">
        <v>9746</v>
      </c>
      <c r="F79" s="16">
        <v>9928</v>
      </c>
      <c r="G79" s="16">
        <v>10492</v>
      </c>
      <c r="H79" s="16">
        <v>9570</v>
      </c>
      <c r="I79" s="16">
        <v>9339</v>
      </c>
      <c r="J79" s="16">
        <v>9633</v>
      </c>
      <c r="K79" s="16">
        <v>10540</v>
      </c>
      <c r="L79" s="16">
        <v>9264</v>
      </c>
      <c r="M79" s="51">
        <v>8645</v>
      </c>
      <c r="N79" s="18">
        <f t="shared" si="2"/>
        <v>113212</v>
      </c>
    </row>
    <row r="80" spans="1:14" ht="12" customHeight="1">
      <c r="A80" s="10" t="str">
        <f>'Pregnant Women Participating'!A80</f>
        <v>Omaha Sioux, NE</v>
      </c>
      <c r="B80" s="18">
        <v>23914</v>
      </c>
      <c r="C80" s="16">
        <v>23212</v>
      </c>
      <c r="D80" s="16">
        <v>25044</v>
      </c>
      <c r="E80" s="16">
        <v>24603</v>
      </c>
      <c r="F80" s="16">
        <v>23552</v>
      </c>
      <c r="G80" s="16">
        <v>23071</v>
      </c>
      <c r="H80" s="16">
        <v>23339</v>
      </c>
      <c r="I80" s="16">
        <v>30401</v>
      </c>
      <c r="J80" s="16">
        <v>23054</v>
      </c>
      <c r="K80" s="16">
        <v>23751</v>
      </c>
      <c r="L80" s="16">
        <v>22766</v>
      </c>
      <c r="M80" s="51">
        <v>21724</v>
      </c>
      <c r="N80" s="18">
        <f t="shared" si="2"/>
        <v>288431</v>
      </c>
    </row>
    <row r="81" spans="1:14" ht="12" customHeight="1">
      <c r="A81" s="10" t="str">
        <f>'Pregnant Women Participating'!A81</f>
        <v>Santee Sioux, NE</v>
      </c>
      <c r="B81" s="18">
        <v>9780</v>
      </c>
      <c r="C81" s="16">
        <v>9087</v>
      </c>
      <c r="D81" s="16">
        <v>9049</v>
      </c>
      <c r="E81" s="16">
        <v>9126</v>
      </c>
      <c r="F81" s="16">
        <v>9650</v>
      </c>
      <c r="G81" s="16">
        <v>10297</v>
      </c>
      <c r="H81" s="16">
        <v>9206</v>
      </c>
      <c r="I81" s="16">
        <v>8047</v>
      </c>
      <c r="J81" s="16">
        <v>7776</v>
      </c>
      <c r="K81" s="16">
        <v>9083</v>
      </c>
      <c r="L81" s="16">
        <v>8076</v>
      </c>
      <c r="M81" s="51">
        <v>7854</v>
      </c>
      <c r="N81" s="18">
        <f t="shared" si="2"/>
        <v>107031</v>
      </c>
    </row>
    <row r="82" spans="1:14" ht="12" customHeight="1">
      <c r="A82" s="10" t="str">
        <f>'Pregnant Women Participating'!A82</f>
        <v>Winnebago Tribe, NE</v>
      </c>
      <c r="B82" s="18">
        <v>14382</v>
      </c>
      <c r="C82" s="16">
        <v>13769</v>
      </c>
      <c r="D82" s="16">
        <v>13139</v>
      </c>
      <c r="E82" s="16">
        <v>12892</v>
      </c>
      <c r="F82" s="16">
        <v>12004</v>
      </c>
      <c r="G82" s="16">
        <v>13695</v>
      </c>
      <c r="H82" s="16">
        <v>13160</v>
      </c>
      <c r="I82" s="16">
        <v>12374</v>
      </c>
      <c r="J82" s="16">
        <v>12995</v>
      </c>
      <c r="K82" s="16">
        <v>12609</v>
      </c>
      <c r="L82" s="16">
        <v>14270</v>
      </c>
      <c r="M82" s="51">
        <v>15501</v>
      </c>
      <c r="N82" s="18">
        <f t="shared" si="2"/>
        <v>160790</v>
      </c>
    </row>
    <row r="83" spans="1:14" ht="12" customHeight="1">
      <c r="A83" s="10" t="str">
        <f>'Pregnant Women Participating'!A83</f>
        <v>Standing Rock Sioux Tribe, ND</v>
      </c>
      <c r="B83" s="18">
        <v>50915</v>
      </c>
      <c r="C83" s="16">
        <v>47728</v>
      </c>
      <c r="D83" s="16">
        <v>48818</v>
      </c>
      <c r="E83" s="16">
        <v>50748</v>
      </c>
      <c r="F83" s="16">
        <v>44418</v>
      </c>
      <c r="G83" s="16">
        <v>41939</v>
      </c>
      <c r="H83" s="16">
        <v>44499</v>
      </c>
      <c r="I83" s="16">
        <v>43718</v>
      </c>
      <c r="J83" s="16">
        <v>43719</v>
      </c>
      <c r="K83" s="16">
        <v>43194</v>
      </c>
      <c r="L83" s="16">
        <v>40045</v>
      </c>
      <c r="M83" s="51">
        <v>37991</v>
      </c>
      <c r="N83" s="18">
        <f t="shared" si="2"/>
        <v>537732</v>
      </c>
    </row>
    <row r="84" spans="1:14" ht="12" customHeight="1">
      <c r="A84" s="10" t="str">
        <f>'Pregnant Women Participating'!A84</f>
        <v>Three Affiliated Tribes, ND</v>
      </c>
      <c r="B84" s="18">
        <v>28386</v>
      </c>
      <c r="C84" s="16">
        <v>24995</v>
      </c>
      <c r="D84" s="16">
        <v>28374</v>
      </c>
      <c r="E84" s="16">
        <v>27077</v>
      </c>
      <c r="F84" s="16">
        <v>25582</v>
      </c>
      <c r="G84" s="16">
        <v>26780</v>
      </c>
      <c r="H84" s="16">
        <v>24989</v>
      </c>
      <c r="I84" s="16">
        <v>25407</v>
      </c>
      <c r="J84" s="16">
        <v>27128</v>
      </c>
      <c r="K84" s="16">
        <v>24451</v>
      </c>
      <c r="L84" s="16">
        <v>25136</v>
      </c>
      <c r="M84" s="51">
        <v>23520</v>
      </c>
      <c r="N84" s="18">
        <f t="shared" si="2"/>
        <v>311825</v>
      </c>
    </row>
    <row r="85" spans="1:14" ht="12" customHeight="1">
      <c r="A85" s="10" t="str">
        <f>'Pregnant Women Participating'!A85</f>
        <v>Cheyenne River Sioux, SD</v>
      </c>
      <c r="B85" s="18">
        <v>48481</v>
      </c>
      <c r="C85" s="16">
        <v>47576</v>
      </c>
      <c r="D85" s="16">
        <v>47809</v>
      </c>
      <c r="E85" s="16">
        <v>48228</v>
      </c>
      <c r="F85" s="16">
        <v>45256</v>
      </c>
      <c r="G85" s="16">
        <v>45143</v>
      </c>
      <c r="H85" s="16">
        <v>44111</v>
      </c>
      <c r="I85" s="16">
        <v>42226</v>
      </c>
      <c r="J85" s="16">
        <v>40263</v>
      </c>
      <c r="K85" s="16">
        <v>41999</v>
      </c>
      <c r="L85" s="16">
        <v>41077</v>
      </c>
      <c r="M85" s="51">
        <v>40685</v>
      </c>
      <c r="N85" s="18">
        <f t="shared" si="2"/>
        <v>532854</v>
      </c>
    </row>
    <row r="86" spans="1:14" ht="12" customHeight="1">
      <c r="A86" s="10" t="str">
        <f>'Pregnant Women Participating'!A86</f>
        <v>Rosebud Sioux, SD</v>
      </c>
      <c r="B86" s="18">
        <v>83257</v>
      </c>
      <c r="C86" s="16">
        <v>74581</v>
      </c>
      <c r="D86" s="16">
        <v>76268</v>
      </c>
      <c r="E86" s="16">
        <v>73522</v>
      </c>
      <c r="F86" s="16">
        <v>73124</v>
      </c>
      <c r="G86" s="16">
        <v>59315</v>
      </c>
      <c r="H86" s="16">
        <v>60052</v>
      </c>
      <c r="I86" s="16">
        <v>58501</v>
      </c>
      <c r="J86" s="16">
        <v>58021</v>
      </c>
      <c r="K86" s="16">
        <v>60502</v>
      </c>
      <c r="L86" s="16">
        <v>61003</v>
      </c>
      <c r="M86" s="51">
        <v>66018</v>
      </c>
      <c r="N86" s="18">
        <f t="shared" si="2"/>
        <v>804164</v>
      </c>
    </row>
    <row r="87" spans="1:14" ht="12" customHeight="1">
      <c r="A87" s="10" t="str">
        <f>'Pregnant Women Participating'!A87</f>
        <v>Northern Arapahoe, WY</v>
      </c>
      <c r="B87" s="18">
        <v>33542</v>
      </c>
      <c r="C87" s="16">
        <v>28725</v>
      </c>
      <c r="D87" s="16">
        <v>27856</v>
      </c>
      <c r="E87" s="16">
        <v>30983</v>
      </c>
      <c r="F87" s="16">
        <v>28445</v>
      </c>
      <c r="G87" s="16">
        <v>29886</v>
      </c>
      <c r="H87" s="16">
        <v>29207</v>
      </c>
      <c r="I87" s="16">
        <v>27853</v>
      </c>
      <c r="J87" s="16">
        <v>23789</v>
      </c>
      <c r="K87" s="16">
        <v>23584</v>
      </c>
      <c r="L87" s="16">
        <v>27252</v>
      </c>
      <c r="M87" s="51">
        <v>25597</v>
      </c>
      <c r="N87" s="18">
        <f t="shared" si="2"/>
        <v>336719</v>
      </c>
    </row>
    <row r="88" spans="1:14" ht="12" customHeight="1">
      <c r="A88" s="10" t="str">
        <f>'Pregnant Women Participating'!A88</f>
        <v>Shoshone Tribe, WY</v>
      </c>
      <c r="B88" s="18">
        <v>10954</v>
      </c>
      <c r="C88" s="16">
        <v>11567</v>
      </c>
      <c r="D88" s="16">
        <v>13883</v>
      </c>
      <c r="E88" s="16">
        <v>11086</v>
      </c>
      <c r="F88" s="16">
        <v>11468</v>
      </c>
      <c r="G88" s="16">
        <v>11795</v>
      </c>
      <c r="H88" s="16">
        <v>11136</v>
      </c>
      <c r="I88" s="16">
        <v>11035</v>
      </c>
      <c r="J88" s="16">
        <v>10518</v>
      </c>
      <c r="K88" s="16">
        <v>8542</v>
      </c>
      <c r="L88" s="16">
        <v>9834</v>
      </c>
      <c r="M88" s="51">
        <v>10408</v>
      </c>
      <c r="N88" s="18">
        <f t="shared" si="2"/>
        <v>132226</v>
      </c>
    </row>
    <row r="89" spans="1:14" s="23" customFormat="1" ht="24.75" customHeight="1">
      <c r="A89" s="19" t="str">
        <f>'Pregnant Women Participating'!A89</f>
        <v>Mountain Plains</v>
      </c>
      <c r="B89" s="21">
        <v>21375143</v>
      </c>
      <c r="C89" s="20">
        <v>21612901</v>
      </c>
      <c r="D89" s="20">
        <v>21259180</v>
      </c>
      <c r="E89" s="20">
        <v>20988014</v>
      </c>
      <c r="F89" s="20">
        <v>20209265</v>
      </c>
      <c r="G89" s="20">
        <v>20080215</v>
      </c>
      <c r="H89" s="20">
        <v>19788495</v>
      </c>
      <c r="I89" s="20">
        <v>19314788</v>
      </c>
      <c r="J89" s="20">
        <v>19637393</v>
      </c>
      <c r="K89" s="20">
        <v>20590569</v>
      </c>
      <c r="L89" s="20">
        <v>20492493</v>
      </c>
      <c r="M89" s="50">
        <v>21566302</v>
      </c>
      <c r="N89" s="21">
        <f t="shared" si="2"/>
        <v>246914758</v>
      </c>
    </row>
    <row r="90" spans="1:14" ht="12" customHeight="1">
      <c r="A90" s="11" t="str">
        <f>'Pregnant Women Participating'!A90</f>
        <v>Alaska</v>
      </c>
      <c r="B90" s="18">
        <v>1343789</v>
      </c>
      <c r="C90" s="16">
        <v>1238820</v>
      </c>
      <c r="D90" s="16">
        <v>1344625</v>
      </c>
      <c r="E90" s="16">
        <v>1373351</v>
      </c>
      <c r="F90" s="16">
        <v>1292743</v>
      </c>
      <c r="G90" s="16">
        <v>1375283</v>
      </c>
      <c r="H90" s="16">
        <v>1374696</v>
      </c>
      <c r="I90" s="16">
        <v>1391727</v>
      </c>
      <c r="J90" s="16">
        <v>1457276</v>
      </c>
      <c r="K90" s="16">
        <v>1455096</v>
      </c>
      <c r="L90" s="16">
        <v>1491220</v>
      </c>
      <c r="M90" s="51">
        <v>1430627</v>
      </c>
      <c r="N90" s="18">
        <f t="shared" si="2"/>
        <v>16569253</v>
      </c>
    </row>
    <row r="91" spans="1:14" ht="12" customHeight="1">
      <c r="A91" s="11" t="str">
        <f>'Pregnant Women Participating'!A91</f>
        <v>American Samoa</v>
      </c>
      <c r="B91" s="18">
        <v>507356</v>
      </c>
      <c r="C91" s="16">
        <v>505254</v>
      </c>
      <c r="D91" s="16">
        <v>499894</v>
      </c>
      <c r="E91" s="16">
        <v>503466</v>
      </c>
      <c r="F91" s="16">
        <v>497854</v>
      </c>
      <c r="G91" s="16">
        <v>502867</v>
      </c>
      <c r="H91" s="16">
        <v>501162</v>
      </c>
      <c r="I91" s="16">
        <v>494548</v>
      </c>
      <c r="J91" s="16">
        <v>491700</v>
      </c>
      <c r="K91" s="16">
        <v>493041</v>
      </c>
      <c r="L91" s="16">
        <v>502828</v>
      </c>
      <c r="M91" s="51">
        <v>474893</v>
      </c>
      <c r="N91" s="18">
        <f t="shared" si="2"/>
        <v>5974863</v>
      </c>
    </row>
    <row r="92" spans="1:14" ht="12" customHeight="1">
      <c r="A92" s="11" t="str">
        <f>'Pregnant Women Participating'!A92</f>
        <v>Arizona</v>
      </c>
      <c r="B92" s="18">
        <v>7489986</v>
      </c>
      <c r="C92" s="16">
        <v>7520090</v>
      </c>
      <c r="D92" s="16">
        <v>7789568</v>
      </c>
      <c r="E92" s="16">
        <v>7977938</v>
      </c>
      <c r="F92" s="16">
        <v>7768412</v>
      </c>
      <c r="G92" s="16">
        <v>7792658</v>
      </c>
      <c r="H92" s="16">
        <v>7788106</v>
      </c>
      <c r="I92" s="16">
        <v>7658433</v>
      </c>
      <c r="J92" s="16">
        <v>7683782</v>
      </c>
      <c r="K92" s="16">
        <v>7790537</v>
      </c>
      <c r="L92" s="16">
        <v>7876883</v>
      </c>
      <c r="M92" s="51">
        <v>7758893</v>
      </c>
      <c r="N92" s="18">
        <f t="shared" si="2"/>
        <v>92895286</v>
      </c>
    </row>
    <row r="93" spans="1:14" ht="12" customHeight="1">
      <c r="A93" s="11" t="str">
        <f>'Pregnant Women Participating'!A93</f>
        <v>California</v>
      </c>
      <c r="B93" s="18">
        <v>65083938</v>
      </c>
      <c r="C93" s="16">
        <v>62740909</v>
      </c>
      <c r="D93" s="16">
        <v>63331176</v>
      </c>
      <c r="E93" s="16">
        <v>64684592</v>
      </c>
      <c r="F93" s="16">
        <v>62747360</v>
      </c>
      <c r="G93" s="16">
        <v>62536151</v>
      </c>
      <c r="H93" s="16">
        <v>62299697</v>
      </c>
      <c r="I93" s="16">
        <v>61529629</v>
      </c>
      <c r="J93" s="16">
        <v>62553485</v>
      </c>
      <c r="K93" s="16">
        <v>63221442</v>
      </c>
      <c r="L93" s="16">
        <v>63504343</v>
      </c>
      <c r="M93" s="51">
        <v>63157912</v>
      </c>
      <c r="N93" s="18">
        <f t="shared" si="2"/>
        <v>757390634</v>
      </c>
    </row>
    <row r="94" spans="1:14" ht="12" customHeight="1">
      <c r="A94" s="11" t="str">
        <f>'Pregnant Women Participating'!A94</f>
        <v>Guam</v>
      </c>
      <c r="B94" s="18">
        <v>530768</v>
      </c>
      <c r="C94" s="16">
        <v>528542</v>
      </c>
      <c r="D94" s="16">
        <v>521857</v>
      </c>
      <c r="E94" s="16">
        <v>531844</v>
      </c>
      <c r="F94" s="16">
        <v>538577</v>
      </c>
      <c r="G94" s="16">
        <v>539481</v>
      </c>
      <c r="H94" s="16">
        <v>543367</v>
      </c>
      <c r="I94" s="16">
        <v>560694</v>
      </c>
      <c r="J94" s="16">
        <v>567686</v>
      </c>
      <c r="K94" s="16">
        <v>566656</v>
      </c>
      <c r="L94" s="16">
        <v>572169</v>
      </c>
      <c r="M94" s="51">
        <v>553950</v>
      </c>
      <c r="N94" s="18">
        <f t="shared" si="2"/>
        <v>6555591</v>
      </c>
    </row>
    <row r="95" spans="1:14" ht="12" customHeight="1">
      <c r="A95" s="11" t="str">
        <f>'Pregnant Women Participating'!A95</f>
        <v>Hawaii</v>
      </c>
      <c r="B95" s="18">
        <v>2091815</v>
      </c>
      <c r="C95" s="16">
        <v>1981437</v>
      </c>
      <c r="D95" s="16">
        <v>1988246</v>
      </c>
      <c r="E95" s="16">
        <v>2012503</v>
      </c>
      <c r="F95" s="16">
        <v>1919177</v>
      </c>
      <c r="G95" s="16">
        <v>1868772</v>
      </c>
      <c r="H95" s="16">
        <v>1957851</v>
      </c>
      <c r="I95" s="16">
        <v>1896073</v>
      </c>
      <c r="J95" s="16">
        <v>1963238</v>
      </c>
      <c r="K95" s="16">
        <v>1952918</v>
      </c>
      <c r="L95" s="16">
        <v>2003518</v>
      </c>
      <c r="M95" s="51">
        <v>1977791</v>
      </c>
      <c r="N95" s="18">
        <f t="shared" si="2"/>
        <v>23613339</v>
      </c>
    </row>
    <row r="96" spans="1:14" ht="12" customHeight="1">
      <c r="A96" s="11" t="str">
        <f>'Pregnant Women Participating'!A96</f>
        <v>Idaho</v>
      </c>
      <c r="B96" s="18">
        <v>1776897</v>
      </c>
      <c r="C96" s="16">
        <v>1699153</v>
      </c>
      <c r="D96" s="16">
        <v>1761808</v>
      </c>
      <c r="E96" s="16">
        <v>1792559</v>
      </c>
      <c r="F96" s="16">
        <v>1660695</v>
      </c>
      <c r="G96" s="16">
        <v>1689133</v>
      </c>
      <c r="H96" s="16">
        <v>1698981</v>
      </c>
      <c r="I96" s="16">
        <v>1658584</v>
      </c>
      <c r="J96" s="16">
        <v>1633283</v>
      </c>
      <c r="K96" s="16">
        <v>1673275</v>
      </c>
      <c r="L96" s="16">
        <v>1640190</v>
      </c>
      <c r="M96" s="51">
        <v>1670478</v>
      </c>
      <c r="N96" s="18">
        <f t="shared" si="2"/>
        <v>20355036</v>
      </c>
    </row>
    <row r="97" spans="1:14" ht="12" customHeight="1">
      <c r="A97" s="11" t="str">
        <f>'Pregnant Women Participating'!A97</f>
        <v>Nevada</v>
      </c>
      <c r="B97" s="18">
        <v>2301431</v>
      </c>
      <c r="C97" s="16">
        <v>2258182</v>
      </c>
      <c r="D97" s="16">
        <v>2283070</v>
      </c>
      <c r="E97" s="16">
        <v>2299623</v>
      </c>
      <c r="F97" s="16">
        <v>2176414</v>
      </c>
      <c r="G97" s="16">
        <v>2188017</v>
      </c>
      <c r="H97" s="16">
        <v>2126218</v>
      </c>
      <c r="I97" s="16">
        <v>2138509</v>
      </c>
      <c r="J97" s="16">
        <v>2082822</v>
      </c>
      <c r="K97" s="16">
        <v>2144119</v>
      </c>
      <c r="L97" s="16">
        <v>2157078</v>
      </c>
      <c r="M97" s="51">
        <v>2123123</v>
      </c>
      <c r="N97" s="18">
        <f t="shared" si="2"/>
        <v>26278606</v>
      </c>
    </row>
    <row r="98" spans="1:14" ht="12" customHeight="1">
      <c r="A98" s="11" t="str">
        <f>'Pregnant Women Participating'!A98</f>
        <v>Oregon</v>
      </c>
      <c r="B98" s="18">
        <v>4466783</v>
      </c>
      <c r="C98" s="16">
        <v>4449917</v>
      </c>
      <c r="D98" s="16">
        <v>4433409</v>
      </c>
      <c r="E98" s="16">
        <v>4420783</v>
      </c>
      <c r="F98" s="16">
        <v>4305968</v>
      </c>
      <c r="G98" s="16">
        <v>4197534</v>
      </c>
      <c r="H98" s="16">
        <v>4057625</v>
      </c>
      <c r="I98" s="16">
        <v>4072901</v>
      </c>
      <c r="J98" s="16">
        <v>3936619</v>
      </c>
      <c r="K98" s="16">
        <v>3861536</v>
      </c>
      <c r="L98" s="16">
        <v>3904917</v>
      </c>
      <c r="M98" s="51">
        <v>4159991</v>
      </c>
      <c r="N98" s="18">
        <f t="shared" si="2"/>
        <v>50267983</v>
      </c>
    </row>
    <row r="99" spans="1:14" ht="12" customHeight="1">
      <c r="A99" s="11" t="str">
        <f>'Pregnant Women Participating'!A99</f>
        <v>Washington</v>
      </c>
      <c r="B99" s="18">
        <v>8486901</v>
      </c>
      <c r="C99" s="16">
        <v>8344135</v>
      </c>
      <c r="D99" s="16">
        <v>8294462</v>
      </c>
      <c r="E99" s="16">
        <v>8591206</v>
      </c>
      <c r="F99" s="16">
        <v>8259914</v>
      </c>
      <c r="G99" s="16">
        <v>8245722</v>
      </c>
      <c r="H99" s="16">
        <v>8334085</v>
      </c>
      <c r="I99" s="16">
        <v>8180607</v>
      </c>
      <c r="J99" s="16">
        <v>8646159</v>
      </c>
      <c r="K99" s="16">
        <v>8245570</v>
      </c>
      <c r="L99" s="16">
        <v>8236398</v>
      </c>
      <c r="M99" s="51">
        <v>8196197</v>
      </c>
      <c r="N99" s="18">
        <f t="shared" si="2"/>
        <v>100061356</v>
      </c>
    </row>
    <row r="100" spans="1:14" ht="12" customHeight="1">
      <c r="A100" s="11" t="str">
        <f>'Pregnant Women Participating'!A100</f>
        <v>Northern Marianas</v>
      </c>
      <c r="B100" s="18">
        <v>146427</v>
      </c>
      <c r="C100" s="16">
        <v>233266</v>
      </c>
      <c r="D100" s="16">
        <v>245172</v>
      </c>
      <c r="E100" s="16">
        <v>250027</v>
      </c>
      <c r="F100" s="16">
        <v>257205</v>
      </c>
      <c r="G100" s="16">
        <v>277919</v>
      </c>
      <c r="H100" s="16">
        <v>294510</v>
      </c>
      <c r="I100" s="16">
        <v>298948</v>
      </c>
      <c r="J100" s="16">
        <v>299443</v>
      </c>
      <c r="K100" s="16">
        <v>302016</v>
      </c>
      <c r="L100" s="16">
        <v>304712</v>
      </c>
      <c r="M100" s="51">
        <v>306082</v>
      </c>
      <c r="N100" s="18">
        <f t="shared" si="2"/>
        <v>3215727</v>
      </c>
    </row>
    <row r="101" spans="1:14" ht="12" customHeight="1">
      <c r="A101" s="11" t="str">
        <f>'Pregnant Women Participating'!A101</f>
        <v>Inter-Tribal Council, AZ</v>
      </c>
      <c r="B101" s="18">
        <v>461963</v>
      </c>
      <c r="C101" s="16">
        <v>433018</v>
      </c>
      <c r="D101" s="16">
        <v>445864</v>
      </c>
      <c r="E101" s="16">
        <v>444690</v>
      </c>
      <c r="F101" s="16">
        <v>405527</v>
      </c>
      <c r="G101" s="16">
        <v>412889</v>
      </c>
      <c r="H101" s="16">
        <v>415774</v>
      </c>
      <c r="I101" s="16">
        <v>410735</v>
      </c>
      <c r="J101" s="16">
        <v>405679</v>
      </c>
      <c r="K101" s="16">
        <v>409140</v>
      </c>
      <c r="L101" s="16">
        <v>420509</v>
      </c>
      <c r="M101" s="51">
        <v>420439</v>
      </c>
      <c r="N101" s="18">
        <f t="shared" si="2"/>
        <v>5086227</v>
      </c>
    </row>
    <row r="102" spans="1:14" ht="12" customHeight="1">
      <c r="A102" s="11" t="str">
        <f>'Pregnant Women Participating'!A102</f>
        <v>Navajo Nation, AZ</v>
      </c>
      <c r="B102" s="18">
        <v>678833</v>
      </c>
      <c r="C102" s="16">
        <v>659503</v>
      </c>
      <c r="D102" s="16">
        <v>665168</v>
      </c>
      <c r="E102" s="16">
        <v>674617</v>
      </c>
      <c r="F102" s="16">
        <v>618585</v>
      </c>
      <c r="G102" s="16">
        <v>634954</v>
      </c>
      <c r="H102" s="16">
        <v>622793</v>
      </c>
      <c r="I102" s="16">
        <v>575503</v>
      </c>
      <c r="J102" s="16">
        <v>530521</v>
      </c>
      <c r="K102" s="16">
        <v>519238</v>
      </c>
      <c r="L102" s="16">
        <v>539023</v>
      </c>
      <c r="M102" s="51">
        <v>524015</v>
      </c>
      <c r="N102" s="18">
        <f>IF(SUM(B102:M102)&gt;0,SUM(B102:M102)," ")</f>
        <v>7242753</v>
      </c>
    </row>
    <row r="103" spans="1:14" ht="12" customHeight="1">
      <c r="A103" s="11" t="str">
        <f>'Pregnant Women Participating'!A103</f>
        <v>Inter-Tribal Council, NV</v>
      </c>
      <c r="B103" s="18">
        <v>69654</v>
      </c>
      <c r="C103" s="16">
        <v>62863</v>
      </c>
      <c r="D103" s="16">
        <v>64769</v>
      </c>
      <c r="E103" s="16">
        <v>67983</v>
      </c>
      <c r="F103" s="16">
        <v>60699</v>
      </c>
      <c r="G103" s="16">
        <v>59218</v>
      </c>
      <c r="H103" s="16">
        <v>59815</v>
      </c>
      <c r="I103" s="16">
        <v>61727</v>
      </c>
      <c r="J103" s="16">
        <v>60586</v>
      </c>
      <c r="K103" s="16">
        <v>61259</v>
      </c>
      <c r="L103" s="16">
        <v>67198</v>
      </c>
      <c r="M103" s="51">
        <v>54054</v>
      </c>
      <c r="N103" s="18">
        <f>IF(SUM(B103:M103)&gt;0,SUM(B103:M103)," ")</f>
        <v>749825</v>
      </c>
    </row>
    <row r="104" spans="1:14" s="23" customFormat="1" ht="24.75" customHeight="1">
      <c r="A104" s="19" t="str">
        <f>'Pregnant Women Participating'!A104</f>
        <v>Western Region</v>
      </c>
      <c r="B104" s="21">
        <v>95436541</v>
      </c>
      <c r="C104" s="20">
        <v>92655089</v>
      </c>
      <c r="D104" s="20">
        <v>93669088</v>
      </c>
      <c r="E104" s="20">
        <v>95625182</v>
      </c>
      <c r="F104" s="20">
        <v>92509130</v>
      </c>
      <c r="G104" s="20">
        <v>92320598</v>
      </c>
      <c r="H104" s="20">
        <v>92074680</v>
      </c>
      <c r="I104" s="20">
        <v>90928618</v>
      </c>
      <c r="J104" s="20">
        <v>92312279</v>
      </c>
      <c r="K104" s="20">
        <v>92695843</v>
      </c>
      <c r="L104" s="20">
        <v>93220986</v>
      </c>
      <c r="M104" s="50">
        <v>92808445</v>
      </c>
      <c r="N104" s="21">
        <f>IF(SUM(B104:M104)&gt;0,SUM(B104:M104)," ")</f>
        <v>1116256479</v>
      </c>
    </row>
    <row r="105" spans="1:14" s="38" customFormat="1" ht="16.5" customHeight="1" thickBot="1">
      <c r="A105" s="35" t="str">
        <f>'Pregnant Women Participating'!A105</f>
        <v>TOTAL</v>
      </c>
      <c r="B105" s="36">
        <v>402824257</v>
      </c>
      <c r="C105" s="37">
        <v>392253436</v>
      </c>
      <c r="D105" s="37">
        <v>391536522</v>
      </c>
      <c r="E105" s="37">
        <v>393318411</v>
      </c>
      <c r="F105" s="37">
        <v>378401096</v>
      </c>
      <c r="G105" s="37">
        <v>383732673</v>
      </c>
      <c r="H105" s="37">
        <v>380454282</v>
      </c>
      <c r="I105" s="37">
        <v>377763368</v>
      </c>
      <c r="J105" s="37">
        <v>382546370</v>
      </c>
      <c r="K105" s="37">
        <v>381898803</v>
      </c>
      <c r="L105" s="37">
        <v>386881242</v>
      </c>
      <c r="M105" s="53">
        <v>389309658</v>
      </c>
      <c r="N105" s="36">
        <f>IF(SUM(B105:M105)&gt;0,SUM(B105:M105)," ")</f>
        <v>4640920118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26</v>
      </c>
    </row>
    <row r="6" spans="1:14" s="7" customFormat="1" ht="12" customHeight="1">
      <c r="A6" s="10" t="str">
        <f>'Pregnant Women Participating'!A6</f>
        <v>Connecticut</v>
      </c>
      <c r="B6" s="18">
        <v>1022066</v>
      </c>
      <c r="C6" s="16">
        <v>999142</v>
      </c>
      <c r="D6" s="16">
        <v>1005310</v>
      </c>
      <c r="E6" s="16">
        <v>1003989</v>
      </c>
      <c r="F6" s="16">
        <v>993443</v>
      </c>
      <c r="G6" s="16">
        <v>1013713</v>
      </c>
      <c r="H6" s="16">
        <v>1018408</v>
      </c>
      <c r="I6" s="16">
        <v>1044973</v>
      </c>
      <c r="J6" s="16">
        <v>1074848</v>
      </c>
      <c r="K6" s="16">
        <v>1151042</v>
      </c>
      <c r="L6" s="16">
        <v>1129936</v>
      </c>
      <c r="M6" s="51">
        <v>1041909</v>
      </c>
      <c r="N6" s="18">
        <f aca="true" t="shared" si="0" ref="N6:N37">IF(SUM(B6:M6)&gt;0,SUM(B6:M6)," ")</f>
        <v>12498779</v>
      </c>
    </row>
    <row r="7" spans="1:14" s="7" customFormat="1" ht="12" customHeight="1">
      <c r="A7" s="10" t="str">
        <f>'Pregnant Women Participating'!A7</f>
        <v>Maine</v>
      </c>
      <c r="B7" s="18">
        <v>380783</v>
      </c>
      <c r="C7" s="16">
        <v>381078</v>
      </c>
      <c r="D7" s="16">
        <v>375477</v>
      </c>
      <c r="E7" s="16">
        <v>375124</v>
      </c>
      <c r="F7" s="16">
        <v>370155</v>
      </c>
      <c r="G7" s="16">
        <v>371535</v>
      </c>
      <c r="H7" s="16">
        <v>367021</v>
      </c>
      <c r="I7" s="16">
        <v>362737</v>
      </c>
      <c r="J7" s="16">
        <v>357796</v>
      </c>
      <c r="K7" s="16">
        <v>370032</v>
      </c>
      <c r="L7" s="16">
        <v>367458</v>
      </c>
      <c r="M7" s="51">
        <v>366225</v>
      </c>
      <c r="N7" s="18">
        <f t="shared" si="0"/>
        <v>4445421</v>
      </c>
    </row>
    <row r="8" spans="1:14" s="7" customFormat="1" ht="12" customHeight="1">
      <c r="A8" s="10" t="str">
        <f>'Pregnant Women Participating'!A8</f>
        <v>Massachusetts</v>
      </c>
      <c r="B8" s="18">
        <v>2087146</v>
      </c>
      <c r="C8" s="16">
        <v>2035278</v>
      </c>
      <c r="D8" s="16">
        <v>2022018</v>
      </c>
      <c r="E8" s="16">
        <v>2018656</v>
      </c>
      <c r="F8" s="16">
        <v>1970036</v>
      </c>
      <c r="G8" s="16">
        <v>2005313</v>
      </c>
      <c r="H8" s="16">
        <v>1960264</v>
      </c>
      <c r="I8" s="16">
        <v>1966245</v>
      </c>
      <c r="J8" s="16">
        <v>1946508</v>
      </c>
      <c r="K8" s="16">
        <v>1956570</v>
      </c>
      <c r="L8" s="16">
        <v>1949985</v>
      </c>
      <c r="M8" s="51">
        <v>1932211</v>
      </c>
      <c r="N8" s="18">
        <f t="shared" si="0"/>
        <v>23850230</v>
      </c>
    </row>
    <row r="9" spans="1:14" s="7" customFormat="1" ht="12" customHeight="1">
      <c r="A9" s="10" t="str">
        <f>'Pregnant Women Participating'!A9</f>
        <v>New Hampshire</v>
      </c>
      <c r="B9" s="18">
        <v>312386</v>
      </c>
      <c r="C9" s="16">
        <v>299614</v>
      </c>
      <c r="D9" s="16">
        <v>297503</v>
      </c>
      <c r="E9" s="16">
        <v>298859</v>
      </c>
      <c r="F9" s="16">
        <v>299830</v>
      </c>
      <c r="G9" s="16">
        <v>305534</v>
      </c>
      <c r="H9" s="16">
        <v>302443</v>
      </c>
      <c r="I9" s="16">
        <v>298799</v>
      </c>
      <c r="J9" s="16">
        <v>295292</v>
      </c>
      <c r="K9" s="16">
        <v>296846</v>
      </c>
      <c r="L9" s="16">
        <v>294761</v>
      </c>
      <c r="M9" s="51">
        <v>294234</v>
      </c>
      <c r="N9" s="18">
        <f t="shared" si="0"/>
        <v>3596101</v>
      </c>
    </row>
    <row r="10" spans="1:14" s="7" customFormat="1" ht="12" customHeight="1">
      <c r="A10" s="10" t="str">
        <f>'Pregnant Women Participating'!A10</f>
        <v>New York</v>
      </c>
      <c r="B10" s="18">
        <v>9846043</v>
      </c>
      <c r="C10" s="16">
        <v>9724091</v>
      </c>
      <c r="D10" s="16">
        <v>9654758</v>
      </c>
      <c r="E10" s="16">
        <v>9170250</v>
      </c>
      <c r="F10" s="16">
        <v>8719512</v>
      </c>
      <c r="G10" s="16">
        <v>8444474</v>
      </c>
      <c r="H10" s="16">
        <v>8486532</v>
      </c>
      <c r="I10" s="16">
        <v>8443484</v>
      </c>
      <c r="J10" s="16">
        <v>8512448</v>
      </c>
      <c r="K10" s="16">
        <v>8540142</v>
      </c>
      <c r="L10" s="16">
        <v>8595888</v>
      </c>
      <c r="M10" s="51">
        <v>8591607</v>
      </c>
      <c r="N10" s="18">
        <f t="shared" si="0"/>
        <v>106729229</v>
      </c>
    </row>
    <row r="11" spans="1:14" s="7" customFormat="1" ht="12" customHeight="1">
      <c r="A11" s="10" t="str">
        <f>'Pregnant Women Participating'!A11</f>
        <v>Rhode Island</v>
      </c>
      <c r="B11" s="18">
        <v>454453</v>
      </c>
      <c r="C11" s="16">
        <v>450154</v>
      </c>
      <c r="D11" s="16">
        <v>450112</v>
      </c>
      <c r="E11" s="16">
        <v>450250</v>
      </c>
      <c r="F11" s="16">
        <v>438987</v>
      </c>
      <c r="G11" s="16">
        <v>439728</v>
      </c>
      <c r="H11" s="16">
        <v>436309</v>
      </c>
      <c r="I11" s="16">
        <v>431313</v>
      </c>
      <c r="J11" s="16">
        <v>430335</v>
      </c>
      <c r="K11" s="16">
        <v>428964</v>
      </c>
      <c r="L11" s="16">
        <v>426920</v>
      </c>
      <c r="M11" s="51">
        <v>423675</v>
      </c>
      <c r="N11" s="18">
        <f t="shared" si="0"/>
        <v>5261200</v>
      </c>
    </row>
    <row r="12" spans="1:14" s="7" customFormat="1" ht="12" customHeight="1">
      <c r="A12" s="10" t="str">
        <f>'Pregnant Women Participating'!A12</f>
        <v>Vermont</v>
      </c>
      <c r="B12" s="18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51"/>
      <c r="N12" s="18" t="str">
        <f t="shared" si="0"/>
        <v> </v>
      </c>
    </row>
    <row r="13" spans="1:14" s="7" customFormat="1" ht="12" customHeight="1">
      <c r="A13" s="10" t="str">
        <f>'Pregnant Women Participating'!A13</f>
        <v>Indian Township, ME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1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1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3071</v>
      </c>
      <c r="C15" s="16">
        <v>3222</v>
      </c>
      <c r="D15" s="16">
        <v>3624</v>
      </c>
      <c r="E15" s="16">
        <v>3595</v>
      </c>
      <c r="F15" s="16">
        <v>3413</v>
      </c>
      <c r="G15" s="16">
        <v>3274</v>
      </c>
      <c r="H15" s="16">
        <v>2708</v>
      </c>
      <c r="I15" s="16">
        <v>2833</v>
      </c>
      <c r="J15" s="16">
        <v>2563</v>
      </c>
      <c r="K15" s="16">
        <v>2740</v>
      </c>
      <c r="L15" s="16">
        <v>2870</v>
      </c>
      <c r="M15" s="51"/>
      <c r="N15" s="18">
        <f t="shared" si="0"/>
        <v>33913</v>
      </c>
    </row>
    <row r="16" spans="1:14" s="22" customFormat="1" ht="24.75" customHeight="1">
      <c r="A16" s="19" t="str">
        <f>'Pregnant Women Participating'!A16</f>
        <v>Northeast Region</v>
      </c>
      <c r="B16" s="21">
        <v>14105948</v>
      </c>
      <c r="C16" s="20">
        <v>13892579</v>
      </c>
      <c r="D16" s="20">
        <v>13808802</v>
      </c>
      <c r="E16" s="20">
        <v>13320723</v>
      </c>
      <c r="F16" s="20">
        <v>12795376</v>
      </c>
      <c r="G16" s="20">
        <v>12583571</v>
      </c>
      <c r="H16" s="20">
        <v>12573685</v>
      </c>
      <c r="I16" s="20">
        <v>12550384</v>
      </c>
      <c r="J16" s="20">
        <v>12619790</v>
      </c>
      <c r="K16" s="20">
        <v>12746336</v>
      </c>
      <c r="L16" s="20">
        <v>12767818</v>
      </c>
      <c r="M16" s="50">
        <v>12649861</v>
      </c>
      <c r="N16" s="21">
        <f t="shared" si="0"/>
        <v>156414873</v>
      </c>
    </row>
    <row r="17" spans="1:14" ht="12" customHeight="1">
      <c r="A17" s="10" t="str">
        <f>'Pregnant Women Participating'!A17</f>
        <v>Delaware</v>
      </c>
      <c r="B17" s="18">
        <v>503252</v>
      </c>
      <c r="C17" s="16">
        <v>502831</v>
      </c>
      <c r="D17" s="16">
        <v>488558</v>
      </c>
      <c r="E17" s="16">
        <v>429031</v>
      </c>
      <c r="F17" s="16">
        <v>427299</v>
      </c>
      <c r="G17" s="16">
        <v>427231</v>
      </c>
      <c r="H17" s="16">
        <v>422840</v>
      </c>
      <c r="I17" s="16">
        <v>425226</v>
      </c>
      <c r="J17" s="16">
        <v>427869</v>
      </c>
      <c r="K17" s="16">
        <v>427636</v>
      </c>
      <c r="L17" s="16">
        <v>430255</v>
      </c>
      <c r="M17" s="51">
        <v>433363</v>
      </c>
      <c r="N17" s="18">
        <f t="shared" si="0"/>
        <v>5345391</v>
      </c>
    </row>
    <row r="18" spans="1:14" ht="12" customHeight="1">
      <c r="A18" s="10" t="str">
        <f>'Pregnant Women Participating'!A18</f>
        <v>District of Columbia</v>
      </c>
      <c r="B18" s="18">
        <v>484654</v>
      </c>
      <c r="C18" s="16">
        <v>471224</v>
      </c>
      <c r="D18" s="16">
        <v>473932</v>
      </c>
      <c r="E18" s="16">
        <v>453079</v>
      </c>
      <c r="F18" s="16">
        <v>463472</v>
      </c>
      <c r="G18" s="16">
        <v>472543</v>
      </c>
      <c r="H18" s="16">
        <v>455029</v>
      </c>
      <c r="I18" s="16">
        <v>437814</v>
      </c>
      <c r="J18" s="16">
        <v>423411</v>
      </c>
      <c r="K18" s="16">
        <v>439729</v>
      </c>
      <c r="L18" s="16">
        <v>462298</v>
      </c>
      <c r="M18" s="51">
        <v>447544</v>
      </c>
      <c r="N18" s="18">
        <f t="shared" si="0"/>
        <v>5484729</v>
      </c>
    </row>
    <row r="19" spans="1:14" ht="12" customHeight="1">
      <c r="A19" s="10" t="str">
        <f>'Pregnant Women Participating'!A19</f>
        <v>Maryland</v>
      </c>
      <c r="B19" s="18">
        <v>3049272</v>
      </c>
      <c r="C19" s="16">
        <v>2998186</v>
      </c>
      <c r="D19" s="16">
        <v>3002110</v>
      </c>
      <c r="E19" s="16">
        <v>2995877</v>
      </c>
      <c r="F19" s="16">
        <v>2997758</v>
      </c>
      <c r="G19" s="16">
        <v>2983360</v>
      </c>
      <c r="H19" s="16">
        <v>2981487</v>
      </c>
      <c r="I19" s="16">
        <v>2978979</v>
      </c>
      <c r="J19" s="16">
        <v>2969870</v>
      </c>
      <c r="K19" s="16">
        <v>2956397</v>
      </c>
      <c r="L19" s="16">
        <v>2935724</v>
      </c>
      <c r="M19" s="51">
        <v>2889570</v>
      </c>
      <c r="N19" s="18">
        <f t="shared" si="0"/>
        <v>35738590</v>
      </c>
    </row>
    <row r="20" spans="1:14" ht="12" customHeight="1">
      <c r="A20" s="10" t="str">
        <f>'Pregnant Women Participating'!A20</f>
        <v>New Jersey</v>
      </c>
      <c r="B20" s="18">
        <v>3019937</v>
      </c>
      <c r="C20" s="16">
        <v>2943167</v>
      </c>
      <c r="D20" s="16">
        <v>2946414</v>
      </c>
      <c r="E20" s="16">
        <v>2966670</v>
      </c>
      <c r="F20" s="16">
        <v>2943705</v>
      </c>
      <c r="G20" s="16">
        <v>2959523</v>
      </c>
      <c r="H20" s="16">
        <v>2967723</v>
      </c>
      <c r="I20" s="16">
        <v>2957907</v>
      </c>
      <c r="J20" s="16">
        <v>2972828</v>
      </c>
      <c r="K20" s="16">
        <v>2969690</v>
      </c>
      <c r="L20" s="16">
        <v>2958319</v>
      </c>
      <c r="M20" s="51">
        <v>2893465</v>
      </c>
      <c r="N20" s="18">
        <f t="shared" si="0"/>
        <v>35499348</v>
      </c>
    </row>
    <row r="21" spans="1:14" ht="12" customHeight="1">
      <c r="A21" s="10" t="str">
        <f>'Pregnant Women Participating'!A21</f>
        <v>Pennsylvania</v>
      </c>
      <c r="B21" s="18">
        <v>5443819</v>
      </c>
      <c r="C21" s="16">
        <v>5301393</v>
      </c>
      <c r="D21" s="16">
        <v>5252413</v>
      </c>
      <c r="E21" s="16">
        <v>5009667</v>
      </c>
      <c r="F21" s="16">
        <v>5221362</v>
      </c>
      <c r="G21" s="16">
        <v>5224217</v>
      </c>
      <c r="H21" s="16">
        <v>5192981</v>
      </c>
      <c r="I21" s="16">
        <v>5157538</v>
      </c>
      <c r="J21" s="16">
        <v>5147827</v>
      </c>
      <c r="K21" s="16">
        <v>5152154</v>
      </c>
      <c r="L21" s="16">
        <v>5115216</v>
      </c>
      <c r="M21" s="51">
        <v>5053970</v>
      </c>
      <c r="N21" s="18">
        <f t="shared" si="0"/>
        <v>62272557</v>
      </c>
    </row>
    <row r="22" spans="1:14" ht="12" customHeight="1">
      <c r="A22" s="10" t="str">
        <f>'Pregnant Women Participating'!A22</f>
        <v>Puerto Rico</v>
      </c>
      <c r="B22" s="18">
        <v>1828620</v>
      </c>
      <c r="C22" s="16">
        <v>1696724</v>
      </c>
      <c r="D22" s="16">
        <v>1739801</v>
      </c>
      <c r="E22" s="16">
        <v>1724481</v>
      </c>
      <c r="F22" s="16">
        <v>1684878</v>
      </c>
      <c r="G22" s="16">
        <v>1794390</v>
      </c>
      <c r="H22" s="16">
        <v>1725791</v>
      </c>
      <c r="I22" s="16">
        <v>1689153</v>
      </c>
      <c r="J22" s="16">
        <v>1726014</v>
      </c>
      <c r="K22" s="16">
        <v>1645892</v>
      </c>
      <c r="L22" s="16">
        <v>1629385</v>
      </c>
      <c r="M22" s="51">
        <v>1604829</v>
      </c>
      <c r="N22" s="18">
        <f t="shared" si="0"/>
        <v>20489958</v>
      </c>
    </row>
    <row r="23" spans="1:14" ht="12" customHeight="1">
      <c r="A23" s="10" t="str">
        <f>'Pregnant Women Participating'!A23</f>
        <v>Virginia</v>
      </c>
      <c r="B23" s="18">
        <v>2556196</v>
      </c>
      <c r="C23" s="16">
        <v>2516855</v>
      </c>
      <c r="D23" s="16">
        <v>2504162</v>
      </c>
      <c r="E23" s="16">
        <v>2475119</v>
      </c>
      <c r="F23" s="16">
        <v>2449327</v>
      </c>
      <c r="G23" s="16">
        <v>2478150</v>
      </c>
      <c r="H23" s="16">
        <v>2472218</v>
      </c>
      <c r="I23" s="16">
        <v>2477194</v>
      </c>
      <c r="J23" s="16">
        <v>2480829</v>
      </c>
      <c r="K23" s="16">
        <v>2487370</v>
      </c>
      <c r="L23" s="16">
        <v>2486566</v>
      </c>
      <c r="M23" s="51">
        <v>2456123</v>
      </c>
      <c r="N23" s="18">
        <f t="shared" si="0"/>
        <v>29840109</v>
      </c>
    </row>
    <row r="24" spans="1:14" ht="12" customHeight="1">
      <c r="A24" s="10" t="str">
        <f>'Pregnant Women Participating'!A24</f>
        <v>Virgin Islands</v>
      </c>
      <c r="B24" s="18">
        <v>95506</v>
      </c>
      <c r="C24" s="16">
        <v>94144</v>
      </c>
      <c r="D24" s="16">
        <v>97176</v>
      </c>
      <c r="E24" s="16">
        <v>96319</v>
      </c>
      <c r="F24" s="16">
        <v>96872</v>
      </c>
      <c r="G24" s="16">
        <v>100292</v>
      </c>
      <c r="H24" s="16">
        <v>101421</v>
      </c>
      <c r="I24" s="16">
        <v>99582</v>
      </c>
      <c r="J24" s="16">
        <v>97380</v>
      </c>
      <c r="K24" s="16">
        <v>99724</v>
      </c>
      <c r="L24" s="16">
        <v>98990</v>
      </c>
      <c r="M24" s="51">
        <v>96410</v>
      </c>
      <c r="N24" s="18">
        <f t="shared" si="0"/>
        <v>1173816</v>
      </c>
    </row>
    <row r="25" spans="1:14" ht="12" customHeight="1">
      <c r="A25" s="10" t="str">
        <f>'Pregnant Women Participating'!A25</f>
        <v>West Virginia</v>
      </c>
      <c r="B25" s="18">
        <v>1062590</v>
      </c>
      <c r="C25" s="16">
        <v>1051821</v>
      </c>
      <c r="D25" s="16">
        <v>1048198</v>
      </c>
      <c r="E25" s="16">
        <v>1044594</v>
      </c>
      <c r="F25" s="16">
        <v>1032088</v>
      </c>
      <c r="G25" s="16">
        <v>1009469</v>
      </c>
      <c r="H25" s="16">
        <v>871319</v>
      </c>
      <c r="I25" s="16">
        <v>855859</v>
      </c>
      <c r="J25" s="16">
        <v>869100</v>
      </c>
      <c r="K25" s="16">
        <v>892821</v>
      </c>
      <c r="L25" s="16">
        <v>844581</v>
      </c>
      <c r="M25" s="51">
        <v>891514</v>
      </c>
      <c r="N25" s="18">
        <f t="shared" si="0"/>
        <v>11473954</v>
      </c>
    </row>
    <row r="26" spans="1:14" s="23" customFormat="1" ht="24.75" customHeight="1">
      <c r="A26" s="19" t="str">
        <f>'Pregnant Women Participating'!A26</f>
        <v>Mid-Atlantic Region</v>
      </c>
      <c r="B26" s="21">
        <v>18043846</v>
      </c>
      <c r="C26" s="20">
        <v>17576345</v>
      </c>
      <c r="D26" s="20">
        <v>17552764</v>
      </c>
      <c r="E26" s="20">
        <v>17194837</v>
      </c>
      <c r="F26" s="20">
        <v>17316761</v>
      </c>
      <c r="G26" s="20">
        <v>17449175</v>
      </c>
      <c r="H26" s="20">
        <v>17190809</v>
      </c>
      <c r="I26" s="20">
        <v>17079252</v>
      </c>
      <c r="J26" s="20">
        <v>17115128</v>
      </c>
      <c r="K26" s="20">
        <v>17071413</v>
      </c>
      <c r="L26" s="20">
        <v>16961334</v>
      </c>
      <c r="M26" s="50">
        <v>16766788</v>
      </c>
      <c r="N26" s="21">
        <f t="shared" si="0"/>
        <v>207318452</v>
      </c>
    </row>
    <row r="27" spans="1:14" ht="12" customHeight="1">
      <c r="A27" s="10" t="str">
        <f>'Pregnant Women Participating'!A27</f>
        <v>Alabama</v>
      </c>
      <c r="B27" s="18">
        <v>2549070</v>
      </c>
      <c r="C27" s="16">
        <v>2434279</v>
      </c>
      <c r="D27" s="16">
        <v>2507100</v>
      </c>
      <c r="E27" s="16">
        <v>2498882</v>
      </c>
      <c r="F27" s="16">
        <v>2455854</v>
      </c>
      <c r="G27" s="16">
        <v>2474321</v>
      </c>
      <c r="H27" s="16">
        <v>2473896</v>
      </c>
      <c r="I27" s="16">
        <v>2464855</v>
      </c>
      <c r="J27" s="16">
        <v>2483489</v>
      </c>
      <c r="K27" s="16">
        <v>2497203</v>
      </c>
      <c r="L27" s="16">
        <v>2501818</v>
      </c>
      <c r="M27" s="51">
        <v>2507464</v>
      </c>
      <c r="N27" s="18">
        <f t="shared" si="0"/>
        <v>29848231</v>
      </c>
    </row>
    <row r="28" spans="1:14" ht="12" customHeight="1">
      <c r="A28" s="10" t="str">
        <f>'Pregnant Women Participating'!A28</f>
        <v>Florida</v>
      </c>
      <c r="B28" s="18">
        <v>9449818</v>
      </c>
      <c r="C28" s="16">
        <v>9246939</v>
      </c>
      <c r="D28" s="16">
        <v>9238267</v>
      </c>
      <c r="E28" s="16">
        <v>9201627</v>
      </c>
      <c r="F28" s="16">
        <v>9183685</v>
      </c>
      <c r="G28" s="16">
        <v>9205040</v>
      </c>
      <c r="H28" s="16">
        <v>9360527</v>
      </c>
      <c r="I28" s="16">
        <v>9275559</v>
      </c>
      <c r="J28" s="16">
        <v>9280300</v>
      </c>
      <c r="K28" s="16">
        <v>9211580</v>
      </c>
      <c r="L28" s="16">
        <v>9150556</v>
      </c>
      <c r="M28" s="51">
        <v>9083185</v>
      </c>
      <c r="N28" s="18">
        <f t="shared" si="0"/>
        <v>110887083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2702863</v>
      </c>
      <c r="L29" s="16">
        <v>4795372</v>
      </c>
      <c r="M29" s="51">
        <v>5778172</v>
      </c>
      <c r="N29" s="18">
        <f t="shared" si="0"/>
        <v>13276407</v>
      </c>
    </row>
    <row r="30" spans="1:14" ht="12" customHeight="1">
      <c r="A30" s="10" t="str">
        <f>'Pregnant Women Participating'!A30</f>
        <v>Georgia</v>
      </c>
      <c r="B30" s="18">
        <v>6607773</v>
      </c>
      <c r="C30" s="16">
        <v>6457714</v>
      </c>
      <c r="D30" s="16">
        <v>6431668</v>
      </c>
      <c r="E30" s="16">
        <v>6442621</v>
      </c>
      <c r="F30" s="16">
        <v>6325730</v>
      </c>
      <c r="G30" s="16">
        <v>6367054</v>
      </c>
      <c r="H30" s="16">
        <v>6286876</v>
      </c>
      <c r="I30" s="16">
        <v>6245897</v>
      </c>
      <c r="J30" s="16">
        <v>6452473</v>
      </c>
      <c r="K30" s="16">
        <v>3417967</v>
      </c>
      <c r="L30" s="16">
        <v>1425463</v>
      </c>
      <c r="M30" s="51">
        <v>116385</v>
      </c>
      <c r="N30" s="18">
        <f t="shared" si="0"/>
        <v>62577621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2467736</v>
      </c>
      <c r="C32" s="16">
        <v>2410312</v>
      </c>
      <c r="D32" s="16">
        <v>2420902</v>
      </c>
      <c r="E32" s="16">
        <v>2399912</v>
      </c>
      <c r="F32" s="16">
        <v>2342016</v>
      </c>
      <c r="G32" s="16">
        <v>2393760</v>
      </c>
      <c r="H32" s="16">
        <v>2483831</v>
      </c>
      <c r="I32" s="16">
        <v>2459487</v>
      </c>
      <c r="J32" s="16">
        <v>2468558</v>
      </c>
      <c r="K32" s="16">
        <v>3439999</v>
      </c>
      <c r="L32" s="16">
        <v>2422663</v>
      </c>
      <c r="M32" s="51">
        <v>2398701</v>
      </c>
      <c r="N32" s="18">
        <f t="shared" si="0"/>
        <v>30107877</v>
      </c>
    </row>
    <row r="33" spans="1:14" ht="12" customHeight="1">
      <c r="A33" s="10" t="str">
        <f>'Pregnant Women Participating'!A33</f>
        <v>Mississippi</v>
      </c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1"/>
      <c r="N33" s="18" t="str">
        <f t="shared" si="0"/>
        <v> </v>
      </c>
    </row>
    <row r="34" spans="1:14" ht="12" customHeight="1">
      <c r="A34" s="10" t="str">
        <f>'Pregnant Women Participating'!A34</f>
        <v>North Carolina</v>
      </c>
      <c r="B34" s="18">
        <v>5182489</v>
      </c>
      <c r="C34" s="16">
        <v>5232089</v>
      </c>
      <c r="D34" s="16">
        <v>5135395</v>
      </c>
      <c r="E34" s="16">
        <v>5174870</v>
      </c>
      <c r="F34" s="16">
        <v>5099229</v>
      </c>
      <c r="G34" s="16">
        <v>5051654</v>
      </c>
      <c r="H34" s="16">
        <v>5083518</v>
      </c>
      <c r="I34" s="16">
        <v>5038961</v>
      </c>
      <c r="J34" s="16">
        <v>5044361</v>
      </c>
      <c r="K34" s="16">
        <v>5015928</v>
      </c>
      <c r="L34" s="16">
        <v>4973768</v>
      </c>
      <c r="M34" s="51">
        <v>4935684</v>
      </c>
      <c r="N34" s="18">
        <f t="shared" si="0"/>
        <v>60967946</v>
      </c>
    </row>
    <row r="35" spans="1:14" ht="12" customHeight="1">
      <c r="A35" s="10" t="str">
        <f>'Pregnant Women Participating'!A35</f>
        <v>South Carolina</v>
      </c>
      <c r="B35" s="18">
        <v>3009266</v>
      </c>
      <c r="C35" s="16">
        <v>2961104</v>
      </c>
      <c r="D35" s="16">
        <v>2953642</v>
      </c>
      <c r="E35" s="16">
        <v>2931360</v>
      </c>
      <c r="F35" s="16">
        <v>2877903</v>
      </c>
      <c r="G35" s="16">
        <v>2930354</v>
      </c>
      <c r="H35" s="16">
        <v>2891991</v>
      </c>
      <c r="I35" s="16">
        <v>2319627</v>
      </c>
      <c r="J35" s="16">
        <v>2501160</v>
      </c>
      <c r="K35" s="16">
        <v>2506751</v>
      </c>
      <c r="L35" s="16">
        <v>2447809</v>
      </c>
      <c r="M35" s="51">
        <v>2491796</v>
      </c>
      <c r="N35" s="18">
        <f t="shared" si="0"/>
        <v>32822763</v>
      </c>
    </row>
    <row r="36" spans="1:14" ht="12" customHeight="1">
      <c r="A36" s="10" t="str">
        <f>'Pregnant Women Participating'!A36</f>
        <v>Tennessee</v>
      </c>
      <c r="B36" s="18">
        <v>3888779</v>
      </c>
      <c r="C36" s="16">
        <v>3939304</v>
      </c>
      <c r="D36" s="16">
        <v>3891000</v>
      </c>
      <c r="E36" s="16">
        <v>3880785</v>
      </c>
      <c r="F36" s="16">
        <v>3884281</v>
      </c>
      <c r="G36" s="16">
        <v>3913235</v>
      </c>
      <c r="H36" s="16">
        <v>3924666</v>
      </c>
      <c r="I36" s="16">
        <v>3940697</v>
      </c>
      <c r="J36" s="16">
        <v>3900194</v>
      </c>
      <c r="K36" s="16">
        <v>3921318</v>
      </c>
      <c r="L36" s="16">
        <v>3946544</v>
      </c>
      <c r="M36" s="51">
        <v>3825732</v>
      </c>
      <c r="N36" s="18">
        <f t="shared" si="0"/>
        <v>46856535</v>
      </c>
    </row>
    <row r="37" spans="1:14" ht="12" customHeight="1">
      <c r="A37" s="10" t="str">
        <f>'Pregnant Women Participating'!A37</f>
        <v>Choctaw Indians, MS</v>
      </c>
      <c r="B37" s="1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51"/>
      <c r="N37" s="18" t="str">
        <f t="shared" si="0"/>
        <v> </v>
      </c>
    </row>
    <row r="38" spans="1:14" ht="12" customHeight="1">
      <c r="A38" s="10" t="str">
        <f>'Pregnant Women Participating'!A38</f>
        <v>Eastern Cherokee, NC</v>
      </c>
      <c r="B38" s="18">
        <v>10459</v>
      </c>
      <c r="C38" s="16">
        <v>10595</v>
      </c>
      <c r="D38" s="16">
        <v>8545</v>
      </c>
      <c r="E38" s="16">
        <v>8070</v>
      </c>
      <c r="F38" s="16">
        <v>9396</v>
      </c>
      <c r="G38" s="16">
        <v>9649</v>
      </c>
      <c r="H38" s="16">
        <v>8805</v>
      </c>
      <c r="I38" s="16">
        <v>7975</v>
      </c>
      <c r="J38" s="16">
        <v>8319</v>
      </c>
      <c r="K38" s="16">
        <v>8373</v>
      </c>
      <c r="L38" s="16">
        <v>7998</v>
      </c>
      <c r="M38" s="51">
        <v>7815</v>
      </c>
      <c r="N38" s="18">
        <f aca="true" t="shared" si="1" ref="N38:N69">IF(SUM(B38:M38)&gt;0,SUM(B38:M38)," ")</f>
        <v>105999</v>
      </c>
    </row>
    <row r="39" spans="1:14" s="23" customFormat="1" ht="24.75" customHeight="1">
      <c r="A39" s="19" t="str">
        <f>'Pregnant Women Participating'!A39</f>
        <v>Southeast Region</v>
      </c>
      <c r="B39" s="21">
        <v>33165390</v>
      </c>
      <c r="C39" s="20">
        <v>32692336</v>
      </c>
      <c r="D39" s="20">
        <v>32586519</v>
      </c>
      <c r="E39" s="20">
        <v>32538127</v>
      </c>
      <c r="F39" s="20">
        <v>32178094</v>
      </c>
      <c r="G39" s="20">
        <v>32345067</v>
      </c>
      <c r="H39" s="20">
        <v>32514110</v>
      </c>
      <c r="I39" s="20">
        <v>31753058</v>
      </c>
      <c r="J39" s="20">
        <v>32138854</v>
      </c>
      <c r="K39" s="20">
        <v>32721982</v>
      </c>
      <c r="L39" s="20">
        <v>31671991</v>
      </c>
      <c r="M39" s="50">
        <v>31144934</v>
      </c>
      <c r="N39" s="21">
        <f t="shared" si="1"/>
        <v>387450462</v>
      </c>
    </row>
    <row r="40" spans="1:14" ht="12" customHeight="1">
      <c r="A40" s="10" t="str">
        <f>'Pregnant Women Participating'!A40</f>
        <v>Illinois</v>
      </c>
      <c r="B40" s="18">
        <v>6232189</v>
      </c>
      <c r="C40" s="16">
        <v>6594076</v>
      </c>
      <c r="D40" s="16">
        <v>6491470</v>
      </c>
      <c r="E40" s="16">
        <v>6126945</v>
      </c>
      <c r="F40" s="16">
        <v>6400715</v>
      </c>
      <c r="G40" s="16">
        <v>6650084</v>
      </c>
      <c r="H40" s="16">
        <v>6806951</v>
      </c>
      <c r="I40" s="16">
        <v>6163700</v>
      </c>
      <c r="J40" s="16">
        <v>6442978</v>
      </c>
      <c r="K40" s="16">
        <v>6379283</v>
      </c>
      <c r="L40" s="16">
        <v>6206835</v>
      </c>
      <c r="M40" s="51">
        <v>5934930</v>
      </c>
      <c r="N40" s="18">
        <f t="shared" si="1"/>
        <v>76430156</v>
      </c>
    </row>
    <row r="41" spans="1:14" ht="12" customHeight="1">
      <c r="A41" s="10" t="str">
        <f>'Pregnant Women Participating'!A41</f>
        <v>Indiana</v>
      </c>
      <c r="B41" s="18">
        <v>3529707</v>
      </c>
      <c r="C41" s="16">
        <v>3449598</v>
      </c>
      <c r="D41" s="16">
        <v>3450985</v>
      </c>
      <c r="E41" s="16">
        <v>5613101</v>
      </c>
      <c r="F41" s="16">
        <v>3444088</v>
      </c>
      <c r="G41" s="16">
        <v>1372587</v>
      </c>
      <c r="H41" s="16">
        <v>3498717</v>
      </c>
      <c r="I41" s="16">
        <v>3463476</v>
      </c>
      <c r="J41" s="16">
        <v>3480712</v>
      </c>
      <c r="K41" s="16">
        <v>3437307</v>
      </c>
      <c r="L41" s="16">
        <v>3309174</v>
      </c>
      <c r="M41" s="51">
        <v>3060076</v>
      </c>
      <c r="N41" s="18">
        <f t="shared" si="1"/>
        <v>41109528</v>
      </c>
    </row>
    <row r="42" spans="1:14" ht="12" customHeight="1">
      <c r="A42" s="10" t="str">
        <f>'Pregnant Women Participating'!A42</f>
        <v>Michigan</v>
      </c>
      <c r="B42" s="18">
        <v>4657206</v>
      </c>
      <c r="C42" s="16">
        <v>4605234</v>
      </c>
      <c r="D42" s="16">
        <v>4526089</v>
      </c>
      <c r="E42" s="16">
        <v>4575758</v>
      </c>
      <c r="F42" s="16">
        <v>4520278</v>
      </c>
      <c r="G42" s="16">
        <v>4589978</v>
      </c>
      <c r="H42" s="16">
        <v>4636591</v>
      </c>
      <c r="I42" s="16">
        <v>4669594</v>
      </c>
      <c r="J42" s="16">
        <v>4701413</v>
      </c>
      <c r="K42" s="16">
        <v>4751688</v>
      </c>
      <c r="L42" s="16">
        <v>4625989</v>
      </c>
      <c r="M42" s="51">
        <v>4491531</v>
      </c>
      <c r="N42" s="18">
        <f t="shared" si="1"/>
        <v>55351349</v>
      </c>
    </row>
    <row r="43" spans="1:14" ht="12" customHeight="1">
      <c r="A43" s="10" t="str">
        <f>'Pregnant Women Participating'!A43</f>
        <v>Minnesota</v>
      </c>
      <c r="B43" s="18">
        <v>2598768</v>
      </c>
      <c r="C43" s="16">
        <v>2507408</v>
      </c>
      <c r="D43" s="16">
        <v>2574170</v>
      </c>
      <c r="E43" s="16">
        <v>2520513</v>
      </c>
      <c r="F43" s="16">
        <v>2472905</v>
      </c>
      <c r="G43" s="16">
        <v>2496785</v>
      </c>
      <c r="H43" s="16">
        <v>2456478</v>
      </c>
      <c r="I43" s="16">
        <v>2430869</v>
      </c>
      <c r="J43" s="16">
        <v>2426085</v>
      </c>
      <c r="K43" s="16">
        <v>2415185</v>
      </c>
      <c r="L43" s="16">
        <v>2281886</v>
      </c>
      <c r="M43" s="51">
        <v>2224181</v>
      </c>
      <c r="N43" s="18">
        <f t="shared" si="1"/>
        <v>29405233</v>
      </c>
    </row>
    <row r="44" spans="1:14" ht="12" customHeight="1">
      <c r="A44" s="10" t="str">
        <f>'Pregnant Women Participating'!A44</f>
        <v>Ohio</v>
      </c>
      <c r="B44" s="18">
        <v>5671451</v>
      </c>
      <c r="C44" s="16">
        <v>5686029</v>
      </c>
      <c r="D44" s="16">
        <v>5769098</v>
      </c>
      <c r="E44" s="16">
        <v>5743902</v>
      </c>
      <c r="F44" s="16">
        <v>5663412</v>
      </c>
      <c r="G44" s="16">
        <v>5775549</v>
      </c>
      <c r="H44" s="16">
        <v>5811165</v>
      </c>
      <c r="I44" s="16">
        <v>5831192</v>
      </c>
      <c r="J44" s="16">
        <v>5780706</v>
      </c>
      <c r="K44" s="16">
        <v>5808605</v>
      </c>
      <c r="L44" s="16">
        <v>5813689</v>
      </c>
      <c r="M44" s="51">
        <v>5767658</v>
      </c>
      <c r="N44" s="18">
        <f t="shared" si="1"/>
        <v>69122456</v>
      </c>
    </row>
    <row r="45" spans="1:14" ht="12" customHeight="1">
      <c r="A45" s="10" t="str">
        <f>'Pregnant Women Participating'!A45</f>
        <v>Wisconsin</v>
      </c>
      <c r="B45" s="18">
        <v>2285008</v>
      </c>
      <c r="C45" s="16">
        <v>2256180</v>
      </c>
      <c r="D45" s="16">
        <v>2246398</v>
      </c>
      <c r="E45" s="16">
        <v>2260428</v>
      </c>
      <c r="F45" s="16">
        <v>2239865</v>
      </c>
      <c r="G45" s="16">
        <v>2253529</v>
      </c>
      <c r="H45" s="16">
        <v>2250205</v>
      </c>
      <c r="I45" s="16">
        <v>2233455</v>
      </c>
      <c r="J45" s="16">
        <v>2249557</v>
      </c>
      <c r="K45" s="16">
        <v>2238546</v>
      </c>
      <c r="L45" s="16">
        <v>2152696</v>
      </c>
      <c r="M45" s="51">
        <v>2107451</v>
      </c>
      <c r="N45" s="18">
        <f t="shared" si="1"/>
        <v>26773318</v>
      </c>
    </row>
    <row r="46" spans="1:14" s="23" customFormat="1" ht="24.75" customHeight="1">
      <c r="A46" s="19" t="str">
        <f>'Pregnant Women Participating'!A46</f>
        <v>Midwest Region</v>
      </c>
      <c r="B46" s="21">
        <v>24974329</v>
      </c>
      <c r="C46" s="20">
        <v>25098525</v>
      </c>
      <c r="D46" s="20">
        <v>25058210</v>
      </c>
      <c r="E46" s="20">
        <v>26840647</v>
      </c>
      <c r="F46" s="20">
        <v>24741263</v>
      </c>
      <c r="G46" s="20">
        <v>23138512</v>
      </c>
      <c r="H46" s="20">
        <v>25460107</v>
      </c>
      <c r="I46" s="20">
        <v>24792286</v>
      </c>
      <c r="J46" s="20">
        <v>25081451</v>
      </c>
      <c r="K46" s="20">
        <v>25030614</v>
      </c>
      <c r="L46" s="20">
        <v>24390269</v>
      </c>
      <c r="M46" s="50">
        <v>23585827</v>
      </c>
      <c r="N46" s="21">
        <f t="shared" si="1"/>
        <v>298192040</v>
      </c>
    </row>
    <row r="47" spans="1:14" ht="12" customHeight="1">
      <c r="A47" s="10" t="str">
        <f>'Pregnant Women Participating'!A47</f>
        <v>Arkansas</v>
      </c>
      <c r="B47" s="18">
        <v>2294420</v>
      </c>
      <c r="C47" s="16">
        <v>2122735</v>
      </c>
      <c r="D47" s="16">
        <v>2011932</v>
      </c>
      <c r="E47" s="16">
        <v>1980493</v>
      </c>
      <c r="F47" s="16">
        <v>2046940</v>
      </c>
      <c r="G47" s="16">
        <v>2043030</v>
      </c>
      <c r="H47" s="16">
        <v>2064648</v>
      </c>
      <c r="I47" s="16">
        <v>2191705</v>
      </c>
      <c r="J47" s="16">
        <v>2196306</v>
      </c>
      <c r="K47" s="16">
        <v>2223510</v>
      </c>
      <c r="L47" s="16">
        <v>2225937</v>
      </c>
      <c r="M47" s="51">
        <v>2008664</v>
      </c>
      <c r="N47" s="18">
        <f t="shared" si="1"/>
        <v>25410320</v>
      </c>
    </row>
    <row r="48" spans="1:14" ht="12" customHeight="1">
      <c r="A48" s="10" t="str">
        <f>'Pregnant Women Participating'!A48</f>
        <v>Louisiana</v>
      </c>
      <c r="B48" s="18">
        <v>3052075</v>
      </c>
      <c r="C48" s="16">
        <v>3028308</v>
      </c>
      <c r="D48" s="16">
        <v>3314235</v>
      </c>
      <c r="E48" s="16">
        <v>2405165</v>
      </c>
      <c r="F48" s="16">
        <v>2772449</v>
      </c>
      <c r="G48" s="16">
        <v>2850308</v>
      </c>
      <c r="H48" s="16">
        <v>3538589</v>
      </c>
      <c r="I48" s="16">
        <v>2717130</v>
      </c>
      <c r="J48" s="16">
        <v>2972315</v>
      </c>
      <c r="K48" s="16">
        <v>3198514</v>
      </c>
      <c r="L48" s="16">
        <v>3039819</v>
      </c>
      <c r="M48" s="51">
        <v>2849934</v>
      </c>
      <c r="N48" s="18">
        <f t="shared" si="1"/>
        <v>35738841</v>
      </c>
    </row>
    <row r="49" spans="1:14" ht="12" customHeight="1">
      <c r="A49" s="10" t="str">
        <f>'Pregnant Women Participating'!A49</f>
        <v>New Mexico</v>
      </c>
      <c r="B49" s="18">
        <v>1182986</v>
      </c>
      <c r="C49" s="16">
        <v>980677</v>
      </c>
      <c r="D49" s="16">
        <v>1374723</v>
      </c>
      <c r="E49" s="16">
        <v>1217547</v>
      </c>
      <c r="F49" s="16">
        <v>1063928</v>
      </c>
      <c r="G49" s="16">
        <v>1319945</v>
      </c>
      <c r="H49" s="16">
        <v>1164723</v>
      </c>
      <c r="I49" s="16">
        <v>1166948</v>
      </c>
      <c r="J49" s="16">
        <v>1154859</v>
      </c>
      <c r="K49" s="16">
        <v>1159041</v>
      </c>
      <c r="L49" s="16">
        <v>1129253</v>
      </c>
      <c r="M49" s="51">
        <v>1381971</v>
      </c>
      <c r="N49" s="18">
        <f t="shared" si="1"/>
        <v>14296601</v>
      </c>
    </row>
    <row r="50" spans="1:14" ht="12" customHeight="1">
      <c r="A50" s="10" t="str">
        <f>'Pregnant Women Participating'!A50</f>
        <v>Oklahoma</v>
      </c>
      <c r="B50" s="18">
        <v>1917806</v>
      </c>
      <c r="C50" s="16">
        <v>1880434</v>
      </c>
      <c r="D50" s="16">
        <v>1867904</v>
      </c>
      <c r="E50" s="16">
        <v>1877177</v>
      </c>
      <c r="F50" s="16">
        <v>1865110</v>
      </c>
      <c r="G50" s="16">
        <v>1941033</v>
      </c>
      <c r="H50" s="16">
        <v>1959306</v>
      </c>
      <c r="I50" s="16">
        <v>1960065</v>
      </c>
      <c r="J50" s="16">
        <v>1972500</v>
      </c>
      <c r="K50" s="16">
        <v>2000439</v>
      </c>
      <c r="L50" s="16">
        <v>1818489</v>
      </c>
      <c r="M50" s="51">
        <v>1819826</v>
      </c>
      <c r="N50" s="18">
        <f t="shared" si="1"/>
        <v>22880089</v>
      </c>
    </row>
    <row r="51" spans="1:14" ht="12" customHeight="1">
      <c r="A51" s="10" t="str">
        <f>'Pregnant Women Participating'!A51</f>
        <v>Texas</v>
      </c>
      <c r="B51" s="18">
        <v>19519302</v>
      </c>
      <c r="C51" s="16">
        <v>19373143</v>
      </c>
      <c r="D51" s="16">
        <v>19591471</v>
      </c>
      <c r="E51" s="16">
        <v>19333650</v>
      </c>
      <c r="F51" s="16">
        <v>17808436</v>
      </c>
      <c r="G51" s="16">
        <v>19319616</v>
      </c>
      <c r="H51" s="16">
        <v>19316386</v>
      </c>
      <c r="I51" s="16">
        <v>19728807</v>
      </c>
      <c r="J51" s="16">
        <v>19823242</v>
      </c>
      <c r="K51" s="16">
        <v>20106517</v>
      </c>
      <c r="L51" s="16">
        <v>20375806</v>
      </c>
      <c r="M51" s="51">
        <v>20144630</v>
      </c>
      <c r="N51" s="18">
        <f t="shared" si="1"/>
        <v>234441006</v>
      </c>
    </row>
    <row r="52" spans="1:14" ht="12" customHeight="1">
      <c r="A52" s="10" t="str">
        <f>'Pregnant Women Participating'!A52</f>
        <v>Acoma, Canoncito &amp; Laguna, NM</v>
      </c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51"/>
      <c r="N52" s="18" t="str">
        <f t="shared" si="1"/>
        <v> </v>
      </c>
    </row>
    <row r="53" spans="1:14" ht="12" customHeight="1">
      <c r="A53" s="10" t="str">
        <f>'Pregnant Women Participating'!A53</f>
        <v>Eight Northern Pueblos, NM</v>
      </c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51"/>
      <c r="N53" s="18" t="str">
        <f t="shared" si="1"/>
        <v> </v>
      </c>
    </row>
    <row r="54" spans="1:14" ht="12" customHeight="1">
      <c r="A54" s="10" t="str">
        <f>'Pregnant Women Participating'!A54</f>
        <v>Five Sandoval Pueblos, NM</v>
      </c>
      <c r="B54" s="18">
        <v>1516</v>
      </c>
      <c r="C54" s="16">
        <v>2702</v>
      </c>
      <c r="D54" s="16">
        <v>1965</v>
      </c>
      <c r="E54" s="16">
        <v>1859</v>
      </c>
      <c r="F54" s="16">
        <v>1809</v>
      </c>
      <c r="G54" s="16">
        <v>1855</v>
      </c>
      <c r="H54" s="16">
        <v>1901</v>
      </c>
      <c r="I54" s="16">
        <v>1643</v>
      </c>
      <c r="J54" s="16">
        <v>1516</v>
      </c>
      <c r="K54" s="16">
        <v>1503</v>
      </c>
      <c r="L54" s="16">
        <v>1541</v>
      </c>
      <c r="M54" s="51">
        <v>554</v>
      </c>
      <c r="N54" s="18">
        <f t="shared" si="1"/>
        <v>20364</v>
      </c>
    </row>
    <row r="55" spans="1:14" ht="12" customHeight="1">
      <c r="A55" s="10" t="str">
        <f>'Pregnant Women Participating'!A55</f>
        <v>Isleta Pueblo, NM</v>
      </c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51"/>
      <c r="N55" s="18" t="str">
        <f t="shared" si="1"/>
        <v> </v>
      </c>
    </row>
    <row r="56" spans="1:14" ht="12" customHeight="1">
      <c r="A56" s="10" t="str">
        <f>'Pregnant Women Participating'!A56</f>
        <v>San Felipe Pueblo, NM</v>
      </c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51"/>
      <c r="N56" s="18" t="str">
        <f t="shared" si="1"/>
        <v> </v>
      </c>
    </row>
    <row r="57" spans="1:14" ht="12" customHeight="1">
      <c r="A57" s="10" t="str">
        <f>'Pregnant Women Participating'!A57</f>
        <v>Santo Domingo Tribe, NM</v>
      </c>
      <c r="B57" s="18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51"/>
      <c r="N57" s="18" t="str">
        <f t="shared" si="1"/>
        <v> </v>
      </c>
    </row>
    <row r="58" spans="1:14" ht="12" customHeight="1">
      <c r="A58" s="10" t="str">
        <f>'Pregnant Women Participating'!A58</f>
        <v>Zuni Pueblo, NM</v>
      </c>
      <c r="B58" s="18">
        <v>3965</v>
      </c>
      <c r="C58" s="16">
        <v>2943</v>
      </c>
      <c r="D58" s="16">
        <v>3121</v>
      </c>
      <c r="E58" s="16">
        <v>3342</v>
      </c>
      <c r="F58" s="16">
        <v>2762</v>
      </c>
      <c r="G58" s="16">
        <v>3485</v>
      </c>
      <c r="H58" s="16">
        <v>3634</v>
      </c>
      <c r="I58" s="16">
        <v>3366</v>
      </c>
      <c r="J58" s="16">
        <v>3179</v>
      </c>
      <c r="K58" s="16">
        <v>3381</v>
      </c>
      <c r="L58" s="16">
        <v>2453</v>
      </c>
      <c r="M58" s="51">
        <v>3341</v>
      </c>
      <c r="N58" s="18">
        <f t="shared" si="1"/>
        <v>38972</v>
      </c>
    </row>
    <row r="59" spans="1:14" ht="12" customHeight="1">
      <c r="A59" s="10" t="str">
        <f>'Pregnant Women Participating'!A59</f>
        <v>Cherokee Nation, OK</v>
      </c>
      <c r="B59" s="18">
        <v>126932</v>
      </c>
      <c r="C59" s="16">
        <v>116272</v>
      </c>
      <c r="D59" s="16">
        <v>122062</v>
      </c>
      <c r="E59" s="16">
        <v>118236</v>
      </c>
      <c r="F59" s="16">
        <v>106793</v>
      </c>
      <c r="G59" s="16">
        <v>114847</v>
      </c>
      <c r="H59" s="16">
        <v>111276</v>
      </c>
      <c r="I59" s="16">
        <v>107970</v>
      </c>
      <c r="J59" s="16">
        <v>107197</v>
      </c>
      <c r="K59" s="16">
        <v>112267</v>
      </c>
      <c r="L59" s="16">
        <v>110869</v>
      </c>
      <c r="M59" s="51">
        <v>103447</v>
      </c>
      <c r="N59" s="18">
        <f t="shared" si="1"/>
        <v>1358168</v>
      </c>
    </row>
    <row r="60" spans="1:14" ht="12" customHeight="1">
      <c r="A60" s="10" t="str">
        <f>'Pregnant Women Participating'!A60</f>
        <v>Chickasaw Nation, OK</v>
      </c>
      <c r="B60" s="18">
        <v>66094</v>
      </c>
      <c r="C60" s="16">
        <v>63055</v>
      </c>
      <c r="D60" s="16">
        <v>62120</v>
      </c>
      <c r="E60" s="16">
        <v>61660</v>
      </c>
      <c r="F60" s="16">
        <v>60546</v>
      </c>
      <c r="G60" s="16">
        <v>63291</v>
      </c>
      <c r="H60" s="16">
        <v>64978</v>
      </c>
      <c r="I60" s="16">
        <v>68011</v>
      </c>
      <c r="J60" s="16">
        <v>65295</v>
      </c>
      <c r="K60" s="16">
        <v>67274</v>
      </c>
      <c r="L60" s="16">
        <v>59311</v>
      </c>
      <c r="M60" s="51">
        <v>57866</v>
      </c>
      <c r="N60" s="18">
        <f t="shared" si="1"/>
        <v>759501</v>
      </c>
    </row>
    <row r="61" spans="1:14" ht="12" customHeight="1">
      <c r="A61" s="10" t="str">
        <f>'Pregnant Women Participating'!A61</f>
        <v>Choctaw Nation, OK</v>
      </c>
      <c r="B61" s="18">
        <v>77596</v>
      </c>
      <c r="C61" s="16">
        <v>75755</v>
      </c>
      <c r="D61" s="16">
        <v>78397</v>
      </c>
      <c r="E61" s="16">
        <v>81347</v>
      </c>
      <c r="F61" s="16">
        <v>80287</v>
      </c>
      <c r="G61" s="16">
        <v>82344</v>
      </c>
      <c r="H61" s="16">
        <v>85456</v>
      </c>
      <c r="I61" s="16">
        <v>83884</v>
      </c>
      <c r="J61" s="16">
        <v>78579</v>
      </c>
      <c r="K61" s="16">
        <v>77682</v>
      </c>
      <c r="L61" s="16">
        <v>78169</v>
      </c>
      <c r="M61" s="51">
        <v>80082</v>
      </c>
      <c r="N61" s="18">
        <f t="shared" si="1"/>
        <v>959578</v>
      </c>
    </row>
    <row r="62" spans="1:14" ht="12" customHeight="1">
      <c r="A62" s="10" t="str">
        <f>'Pregnant Women Participating'!A62</f>
        <v>Citizen Potawatomi Nation, OK</v>
      </c>
      <c r="B62" s="18">
        <v>21708</v>
      </c>
      <c r="C62" s="16">
        <v>21870</v>
      </c>
      <c r="D62" s="16">
        <v>20187</v>
      </c>
      <c r="E62" s="16">
        <v>19195</v>
      </c>
      <c r="F62" s="16">
        <v>19272</v>
      </c>
      <c r="G62" s="16">
        <v>19093</v>
      </c>
      <c r="H62" s="16">
        <v>19620</v>
      </c>
      <c r="I62" s="16">
        <v>19412</v>
      </c>
      <c r="J62" s="16">
        <v>19087</v>
      </c>
      <c r="K62" s="16">
        <v>19380</v>
      </c>
      <c r="L62" s="16">
        <v>20227</v>
      </c>
      <c r="M62" s="51">
        <v>20287</v>
      </c>
      <c r="N62" s="18">
        <f t="shared" si="1"/>
        <v>239338</v>
      </c>
    </row>
    <row r="63" spans="1:14" ht="12" customHeight="1">
      <c r="A63" s="10" t="str">
        <f>'Pregnant Women Participating'!A63</f>
        <v>Inter-Tribal Council, OK</v>
      </c>
      <c r="B63" s="18">
        <v>6389</v>
      </c>
      <c r="C63" s="16">
        <v>6289</v>
      </c>
      <c r="D63" s="16">
        <v>6692</v>
      </c>
      <c r="E63" s="16">
        <v>8170</v>
      </c>
      <c r="F63" s="16">
        <v>5338</v>
      </c>
      <c r="G63" s="16">
        <v>7579</v>
      </c>
      <c r="H63" s="16">
        <v>7925</v>
      </c>
      <c r="I63" s="16">
        <v>7481</v>
      </c>
      <c r="J63" s="16">
        <v>7460</v>
      </c>
      <c r="K63" s="16">
        <v>6962</v>
      </c>
      <c r="L63" s="16">
        <v>6677</v>
      </c>
      <c r="M63" s="51">
        <v>6407</v>
      </c>
      <c r="N63" s="18">
        <f t="shared" si="1"/>
        <v>83369</v>
      </c>
    </row>
    <row r="64" spans="1:14" ht="12" customHeight="1">
      <c r="A64" s="10" t="str">
        <f>'Pregnant Women Participating'!A64</f>
        <v>Muscogee Creek Nation, OK</v>
      </c>
      <c r="B64" s="18">
        <v>41375</v>
      </c>
      <c r="C64" s="16">
        <v>41779</v>
      </c>
      <c r="D64" s="16">
        <v>40944</v>
      </c>
      <c r="E64" s="16">
        <v>40479</v>
      </c>
      <c r="F64" s="16">
        <v>40532</v>
      </c>
      <c r="G64" s="16">
        <v>41309</v>
      </c>
      <c r="H64" s="16">
        <v>42621</v>
      </c>
      <c r="I64" s="16">
        <v>42083</v>
      </c>
      <c r="J64" s="16">
        <v>41925</v>
      </c>
      <c r="K64" s="16">
        <v>37664</v>
      </c>
      <c r="L64" s="16">
        <v>37690</v>
      </c>
      <c r="M64" s="51">
        <v>38801</v>
      </c>
      <c r="N64" s="18">
        <f t="shared" si="1"/>
        <v>487202</v>
      </c>
    </row>
    <row r="65" spans="1:14" ht="12" customHeight="1">
      <c r="A65" s="10" t="str">
        <f>'Pregnant Women Participating'!A65</f>
        <v>Osage Tribal Council, OK</v>
      </c>
      <c r="B65" s="1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51"/>
      <c r="N65" s="18" t="str">
        <f t="shared" si="1"/>
        <v> </v>
      </c>
    </row>
    <row r="66" spans="1:14" ht="12" customHeight="1">
      <c r="A66" s="10" t="str">
        <f>'Pregnant Women Participating'!A66</f>
        <v>Otoe-Missouria Tribe, OK</v>
      </c>
      <c r="B66" s="18">
        <v>13198</v>
      </c>
      <c r="C66" s="16">
        <v>13376</v>
      </c>
      <c r="D66" s="16">
        <v>12490</v>
      </c>
      <c r="E66" s="16">
        <v>12978</v>
      </c>
      <c r="F66" s="16">
        <v>13167</v>
      </c>
      <c r="G66" s="16">
        <v>12412</v>
      </c>
      <c r="H66" s="16">
        <v>10371</v>
      </c>
      <c r="I66" s="16">
        <v>10674</v>
      </c>
      <c r="J66" s="16">
        <v>10618</v>
      </c>
      <c r="K66" s="16">
        <v>11642</v>
      </c>
      <c r="L66" s="16">
        <v>9119</v>
      </c>
      <c r="M66" s="51">
        <v>8473</v>
      </c>
      <c r="N66" s="18">
        <f t="shared" si="1"/>
        <v>138518</v>
      </c>
    </row>
    <row r="67" spans="1:14" ht="12" customHeight="1">
      <c r="A67" s="10" t="str">
        <f>'Pregnant Women Participating'!A67</f>
        <v>Wichita, Caddo &amp; Delaware (WCD), OK</v>
      </c>
      <c r="B67" s="18">
        <v>67064</v>
      </c>
      <c r="C67" s="16">
        <v>65292</v>
      </c>
      <c r="D67" s="16">
        <v>65229</v>
      </c>
      <c r="E67" s="16">
        <v>64808</v>
      </c>
      <c r="F67" s="16">
        <v>63711</v>
      </c>
      <c r="G67" s="16">
        <v>64097</v>
      </c>
      <c r="H67" s="16">
        <v>66758</v>
      </c>
      <c r="I67" s="16">
        <v>67648</v>
      </c>
      <c r="J67" s="16">
        <v>68975</v>
      </c>
      <c r="K67" s="16">
        <v>67561</v>
      </c>
      <c r="L67" s="16">
        <v>57471</v>
      </c>
      <c r="M67" s="51">
        <v>58537</v>
      </c>
      <c r="N67" s="18">
        <f t="shared" si="1"/>
        <v>777151</v>
      </c>
    </row>
    <row r="68" spans="1:14" s="23" customFormat="1" ht="24.75" customHeight="1">
      <c r="A68" s="19" t="str">
        <f>'Pregnant Women Participating'!A68</f>
        <v>Southwest Region</v>
      </c>
      <c r="B68" s="21">
        <v>28392426</v>
      </c>
      <c r="C68" s="20">
        <v>27794630</v>
      </c>
      <c r="D68" s="20">
        <v>28573472</v>
      </c>
      <c r="E68" s="20">
        <v>27226106</v>
      </c>
      <c r="F68" s="20">
        <v>25951080</v>
      </c>
      <c r="G68" s="20">
        <v>27884244</v>
      </c>
      <c r="H68" s="20">
        <v>28458192</v>
      </c>
      <c r="I68" s="20">
        <v>28176827</v>
      </c>
      <c r="J68" s="20">
        <v>28523053</v>
      </c>
      <c r="K68" s="20">
        <v>29093337</v>
      </c>
      <c r="L68" s="20">
        <v>28972831</v>
      </c>
      <c r="M68" s="50">
        <v>28582820</v>
      </c>
      <c r="N68" s="21">
        <f t="shared" si="1"/>
        <v>337629018</v>
      </c>
    </row>
    <row r="69" spans="1:14" ht="12" customHeight="1">
      <c r="A69" s="10" t="str">
        <f>'Pregnant Women Participating'!A69</f>
        <v>Colorado</v>
      </c>
      <c r="B69" s="18">
        <v>1801203</v>
      </c>
      <c r="C69" s="16">
        <v>1767588</v>
      </c>
      <c r="D69" s="16">
        <v>1772650</v>
      </c>
      <c r="E69" s="16">
        <v>1745743</v>
      </c>
      <c r="F69" s="16">
        <v>1781628</v>
      </c>
      <c r="G69" s="16">
        <v>1805471</v>
      </c>
      <c r="H69" s="16">
        <v>1802151</v>
      </c>
      <c r="I69" s="16">
        <v>1773745</v>
      </c>
      <c r="J69" s="16">
        <v>1670844</v>
      </c>
      <c r="K69" s="16">
        <v>1610629</v>
      </c>
      <c r="L69" s="16">
        <v>1598369</v>
      </c>
      <c r="M69" s="51">
        <v>1604259</v>
      </c>
      <c r="N69" s="18">
        <f t="shared" si="1"/>
        <v>20734280</v>
      </c>
    </row>
    <row r="70" spans="1:14" ht="12" customHeight="1">
      <c r="A70" s="10" t="str">
        <f>'Pregnant Women Participating'!A70</f>
        <v>Iowa</v>
      </c>
      <c r="B70" s="18">
        <v>1410394</v>
      </c>
      <c r="C70" s="16">
        <v>1413622</v>
      </c>
      <c r="D70" s="16">
        <v>1408924</v>
      </c>
      <c r="E70" s="16">
        <v>1418089</v>
      </c>
      <c r="F70" s="16">
        <v>1403866</v>
      </c>
      <c r="G70" s="16">
        <v>1428450</v>
      </c>
      <c r="H70" s="16">
        <v>1470607</v>
      </c>
      <c r="I70" s="16">
        <v>1423629</v>
      </c>
      <c r="J70" s="16">
        <v>1439920</v>
      </c>
      <c r="K70" s="16">
        <v>1449259</v>
      </c>
      <c r="L70" s="16">
        <v>1441523</v>
      </c>
      <c r="M70" s="51">
        <v>1418890</v>
      </c>
      <c r="N70" s="18">
        <f aca="true" t="shared" si="2" ref="N70:N101">IF(SUM(B70:M70)&gt;0,SUM(B70:M70)," ")</f>
        <v>17127173</v>
      </c>
    </row>
    <row r="71" spans="1:14" ht="12" customHeight="1">
      <c r="A71" s="10" t="str">
        <f>'Pregnant Women Participating'!A71</f>
        <v>Kansas</v>
      </c>
      <c r="B71" s="18">
        <v>1509136</v>
      </c>
      <c r="C71" s="16">
        <v>1463878</v>
      </c>
      <c r="D71" s="16">
        <v>1491487</v>
      </c>
      <c r="E71" s="16">
        <v>1496412</v>
      </c>
      <c r="F71" s="16">
        <v>1471245</v>
      </c>
      <c r="G71" s="16">
        <v>1480578</v>
      </c>
      <c r="H71" s="16">
        <v>1506776</v>
      </c>
      <c r="I71" s="16">
        <v>1482502</v>
      </c>
      <c r="J71" s="16">
        <v>1453601</v>
      </c>
      <c r="K71" s="16">
        <v>1537993</v>
      </c>
      <c r="L71" s="16">
        <v>1407929</v>
      </c>
      <c r="M71" s="51">
        <v>1372142</v>
      </c>
      <c r="N71" s="18">
        <f t="shared" si="2"/>
        <v>17673679</v>
      </c>
    </row>
    <row r="72" spans="1:14" ht="12" customHeight="1">
      <c r="A72" s="10" t="str">
        <f>'Pregnant Women Participating'!A72</f>
        <v>Missouri</v>
      </c>
      <c r="B72" s="18">
        <v>3354024</v>
      </c>
      <c r="C72" s="16">
        <v>3163205</v>
      </c>
      <c r="D72" s="16">
        <v>3242309</v>
      </c>
      <c r="E72" s="16">
        <v>3395635</v>
      </c>
      <c r="F72" s="16">
        <v>3144686</v>
      </c>
      <c r="G72" s="16">
        <v>3495935</v>
      </c>
      <c r="H72" s="16">
        <v>3632078</v>
      </c>
      <c r="I72" s="16">
        <v>3336995</v>
      </c>
      <c r="J72" s="16">
        <v>3387479</v>
      </c>
      <c r="K72" s="16">
        <v>3111461</v>
      </c>
      <c r="L72" s="16">
        <v>3392815</v>
      </c>
      <c r="M72" s="51">
        <v>3040375</v>
      </c>
      <c r="N72" s="18">
        <f t="shared" si="2"/>
        <v>39696997</v>
      </c>
    </row>
    <row r="73" spans="1:14" ht="12" customHeight="1">
      <c r="A73" s="10" t="str">
        <f>'Pregnant Women Participating'!A73</f>
        <v>Montana</v>
      </c>
      <c r="B73" s="18">
        <v>381281</v>
      </c>
      <c r="C73" s="16">
        <v>316238</v>
      </c>
      <c r="D73" s="16">
        <v>398769</v>
      </c>
      <c r="E73" s="16">
        <v>366228</v>
      </c>
      <c r="F73" s="16">
        <v>329652</v>
      </c>
      <c r="G73" s="16">
        <v>398039</v>
      </c>
      <c r="H73" s="16">
        <v>355572</v>
      </c>
      <c r="I73" s="16">
        <v>291912</v>
      </c>
      <c r="J73" s="16">
        <v>351795</v>
      </c>
      <c r="K73" s="16">
        <v>394184</v>
      </c>
      <c r="L73" s="16">
        <v>341920</v>
      </c>
      <c r="M73" s="51">
        <v>376205</v>
      </c>
      <c r="N73" s="18">
        <f t="shared" si="2"/>
        <v>4301795</v>
      </c>
    </row>
    <row r="74" spans="1:14" ht="12" customHeight="1">
      <c r="A74" s="10" t="str">
        <f>'Pregnant Women Participating'!A74</f>
        <v>Nebraska</v>
      </c>
      <c r="B74" s="18">
        <v>823248</v>
      </c>
      <c r="C74" s="16">
        <v>796498</v>
      </c>
      <c r="D74" s="16">
        <v>805669</v>
      </c>
      <c r="E74" s="16">
        <v>823925</v>
      </c>
      <c r="F74" s="16">
        <v>790454</v>
      </c>
      <c r="G74" s="16">
        <v>800264</v>
      </c>
      <c r="H74" s="16">
        <v>801830</v>
      </c>
      <c r="I74" s="16">
        <v>781722</v>
      </c>
      <c r="J74" s="16">
        <v>789542</v>
      </c>
      <c r="K74" s="16">
        <v>794873</v>
      </c>
      <c r="L74" s="16">
        <v>714243</v>
      </c>
      <c r="M74" s="51">
        <v>774825</v>
      </c>
      <c r="N74" s="18">
        <f t="shared" si="2"/>
        <v>9497093</v>
      </c>
    </row>
    <row r="75" spans="1:14" ht="12" customHeight="1">
      <c r="A75" s="10" t="str">
        <f>'Pregnant Women Participating'!A75</f>
        <v>North Dakota</v>
      </c>
      <c r="B75" s="18">
        <v>214284</v>
      </c>
      <c r="C75" s="16">
        <v>205086</v>
      </c>
      <c r="D75" s="16">
        <v>209419</v>
      </c>
      <c r="E75" s="16">
        <v>214852</v>
      </c>
      <c r="F75" s="16">
        <v>187359</v>
      </c>
      <c r="G75" s="16">
        <v>210918</v>
      </c>
      <c r="H75" s="16">
        <v>217251</v>
      </c>
      <c r="I75" s="16">
        <v>210323</v>
      </c>
      <c r="J75" s="16">
        <v>213522</v>
      </c>
      <c r="K75" s="16">
        <v>219145</v>
      </c>
      <c r="L75" s="16">
        <v>218542</v>
      </c>
      <c r="M75" s="51">
        <v>217354</v>
      </c>
      <c r="N75" s="18">
        <f t="shared" si="2"/>
        <v>2538055</v>
      </c>
    </row>
    <row r="76" spans="1:14" ht="12" customHeight="1">
      <c r="A76" s="10" t="str">
        <f>'Pregnant Women Participating'!A76</f>
        <v>South Dakota</v>
      </c>
      <c r="B76" s="18">
        <v>376960</v>
      </c>
      <c r="C76" s="16">
        <v>364844</v>
      </c>
      <c r="D76" s="16">
        <v>377778</v>
      </c>
      <c r="E76" s="16">
        <v>378346</v>
      </c>
      <c r="F76" s="16">
        <v>370209</v>
      </c>
      <c r="G76" s="16">
        <v>369731</v>
      </c>
      <c r="H76" s="16">
        <v>373769</v>
      </c>
      <c r="I76" s="16">
        <v>370655</v>
      </c>
      <c r="J76" s="16">
        <v>365247</v>
      </c>
      <c r="K76" s="16">
        <v>370130</v>
      </c>
      <c r="L76" s="16">
        <v>345877</v>
      </c>
      <c r="M76" s="51">
        <v>307365</v>
      </c>
      <c r="N76" s="18">
        <f t="shared" si="2"/>
        <v>4370911</v>
      </c>
    </row>
    <row r="77" spans="1:14" ht="12" customHeight="1">
      <c r="A77" s="10" t="str">
        <f>'Pregnant Women Participating'!A77</f>
        <v>Utah</v>
      </c>
      <c r="B77" s="18">
        <v>1096729</v>
      </c>
      <c r="C77" s="16">
        <v>1043028</v>
      </c>
      <c r="D77" s="16">
        <v>1088335</v>
      </c>
      <c r="E77" s="16">
        <v>1136013</v>
      </c>
      <c r="F77" s="16">
        <v>1065074</v>
      </c>
      <c r="G77" s="16">
        <v>1110399</v>
      </c>
      <c r="H77" s="16">
        <v>1108730</v>
      </c>
      <c r="I77" s="16">
        <v>1071538</v>
      </c>
      <c r="J77" s="16">
        <v>1062221</v>
      </c>
      <c r="K77" s="16">
        <v>999963</v>
      </c>
      <c r="L77" s="16">
        <v>897393</v>
      </c>
      <c r="M77" s="51">
        <v>841761</v>
      </c>
      <c r="N77" s="18">
        <f t="shared" si="2"/>
        <v>12521184</v>
      </c>
    </row>
    <row r="78" spans="1:14" ht="12" customHeight="1">
      <c r="A78" s="10" t="str">
        <f>'Pregnant Women Participating'!A78</f>
        <v>Wyoming</v>
      </c>
      <c r="B78" s="18">
        <v>205692</v>
      </c>
      <c r="C78" s="16">
        <v>210150</v>
      </c>
      <c r="D78" s="16">
        <v>212639</v>
      </c>
      <c r="E78" s="16">
        <v>215833</v>
      </c>
      <c r="F78" s="16">
        <v>217863</v>
      </c>
      <c r="G78" s="16">
        <v>219363</v>
      </c>
      <c r="H78" s="16">
        <v>221604</v>
      </c>
      <c r="I78" s="16">
        <v>217122</v>
      </c>
      <c r="J78" s="16">
        <v>218199</v>
      </c>
      <c r="K78" s="16">
        <v>220858</v>
      </c>
      <c r="L78" s="16">
        <v>218380</v>
      </c>
      <c r="M78" s="51">
        <v>217684</v>
      </c>
      <c r="N78" s="18">
        <f t="shared" si="2"/>
        <v>2595387</v>
      </c>
    </row>
    <row r="79" spans="1:14" ht="12" customHeight="1">
      <c r="A79" s="10" t="str">
        <f>'Pregnant Women Participating'!A79</f>
        <v>Ute Mountain Ute Tribe, CO</v>
      </c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51"/>
      <c r="N79" s="18" t="str">
        <f t="shared" si="2"/>
        <v> </v>
      </c>
    </row>
    <row r="80" spans="1:14" ht="12" customHeight="1">
      <c r="A80" s="10" t="str">
        <f>'Pregnant Women Participating'!A80</f>
        <v>Omaha Sioux, NE</v>
      </c>
      <c r="B80" s="18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51"/>
      <c r="N80" s="18" t="str">
        <f t="shared" si="2"/>
        <v> </v>
      </c>
    </row>
    <row r="81" spans="1:14" ht="12" customHeight="1">
      <c r="A81" s="10" t="str">
        <f>'Pregnant Women Participating'!A81</f>
        <v>Santee Sioux, NE</v>
      </c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51"/>
      <c r="N81" s="18" t="str">
        <f t="shared" si="2"/>
        <v> </v>
      </c>
    </row>
    <row r="82" spans="1:14" ht="12" customHeight="1">
      <c r="A82" s="10" t="str">
        <f>'Pregnant Women Participating'!A82</f>
        <v>Winnebago Tribe, NE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51"/>
      <c r="N82" s="18" t="str">
        <f t="shared" si="2"/>
        <v> </v>
      </c>
    </row>
    <row r="83" spans="1:14" ht="12" customHeight="1">
      <c r="A83" s="10" t="str">
        <f>'Pregnant Women Participating'!A83</f>
        <v>Standing Rock Sioux Tribe, ND</v>
      </c>
      <c r="B83" s="18">
        <v>10137</v>
      </c>
      <c r="C83" s="16">
        <v>8817</v>
      </c>
      <c r="D83" s="16">
        <v>9448</v>
      </c>
      <c r="E83" s="16">
        <v>8833</v>
      </c>
      <c r="F83" s="16">
        <v>8309</v>
      </c>
      <c r="G83" s="16">
        <v>8307</v>
      </c>
      <c r="H83" s="16">
        <v>8268</v>
      </c>
      <c r="I83" s="16">
        <v>7787</v>
      </c>
      <c r="J83" s="16">
        <v>7794</v>
      </c>
      <c r="K83" s="16">
        <v>7296</v>
      </c>
      <c r="L83" s="16">
        <v>6589</v>
      </c>
      <c r="M83" s="51">
        <v>6977</v>
      </c>
      <c r="N83" s="18">
        <f t="shared" si="2"/>
        <v>98562</v>
      </c>
    </row>
    <row r="84" spans="1:14" ht="12" customHeight="1">
      <c r="A84" s="10" t="str">
        <f>'Pregnant Women Participating'!A84</f>
        <v>Three Affiliated Tribes, ND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51"/>
      <c r="N84" s="18" t="str">
        <f t="shared" si="2"/>
        <v> </v>
      </c>
    </row>
    <row r="85" spans="1:14" ht="12" customHeight="1">
      <c r="A85" s="10" t="str">
        <f>'Pregnant Women Participating'!A85</f>
        <v>Cheyenne River Sioux, SD</v>
      </c>
      <c r="B85" s="18">
        <v>7648</v>
      </c>
      <c r="C85" s="16">
        <v>7685</v>
      </c>
      <c r="D85" s="16">
        <v>8249</v>
      </c>
      <c r="E85" s="16">
        <v>8102</v>
      </c>
      <c r="F85" s="16">
        <v>8044</v>
      </c>
      <c r="G85" s="16">
        <v>7551</v>
      </c>
      <c r="H85" s="16">
        <v>7380</v>
      </c>
      <c r="I85" s="16">
        <v>7579</v>
      </c>
      <c r="J85" s="16">
        <v>7015</v>
      </c>
      <c r="K85" s="16">
        <v>7423</v>
      </c>
      <c r="L85" s="16">
        <v>6630</v>
      </c>
      <c r="M85" s="51">
        <v>6921</v>
      </c>
      <c r="N85" s="18">
        <f t="shared" si="2"/>
        <v>90227</v>
      </c>
    </row>
    <row r="86" spans="1:14" ht="12" customHeight="1">
      <c r="A86" s="10" t="str">
        <f>'Pregnant Women Participating'!A86</f>
        <v>Rosebud Sioux, SD</v>
      </c>
      <c r="B86" s="18">
        <v>15183</v>
      </c>
      <c r="C86" s="16">
        <v>13708</v>
      </c>
      <c r="D86" s="16">
        <v>14308</v>
      </c>
      <c r="E86" s="16">
        <v>14513</v>
      </c>
      <c r="F86" s="16">
        <v>15019</v>
      </c>
      <c r="G86" s="16">
        <v>14552</v>
      </c>
      <c r="H86" s="16">
        <v>14933</v>
      </c>
      <c r="I86" s="16">
        <v>15132</v>
      </c>
      <c r="J86" s="16">
        <v>15109</v>
      </c>
      <c r="K86" s="16">
        <v>14936</v>
      </c>
      <c r="L86" s="16">
        <v>14802</v>
      </c>
      <c r="M86" s="51">
        <v>12919</v>
      </c>
      <c r="N86" s="18">
        <f t="shared" si="2"/>
        <v>175114</v>
      </c>
    </row>
    <row r="87" spans="1:14" ht="12" customHeight="1">
      <c r="A87" s="10" t="str">
        <f>'Pregnant Women Participating'!A87</f>
        <v>Northern Arapahoe, WY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51"/>
      <c r="N87" s="18" t="str">
        <f t="shared" si="2"/>
        <v> </v>
      </c>
    </row>
    <row r="88" spans="1:14" ht="12" customHeight="1">
      <c r="A88" s="10" t="str">
        <f>'Pregnant Women Participating'!A88</f>
        <v>Shoshone Tribe, WY</v>
      </c>
      <c r="B88" s="1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51"/>
      <c r="N88" s="18" t="str">
        <f t="shared" si="2"/>
        <v> </v>
      </c>
    </row>
    <row r="89" spans="1:14" s="23" customFormat="1" ht="24.75" customHeight="1">
      <c r="A89" s="19" t="str">
        <f>'Pregnant Women Participating'!A89</f>
        <v>Mountain Plains</v>
      </c>
      <c r="B89" s="21">
        <v>11205919</v>
      </c>
      <c r="C89" s="20">
        <v>10774347</v>
      </c>
      <c r="D89" s="20">
        <v>11039984</v>
      </c>
      <c r="E89" s="20">
        <v>11222524</v>
      </c>
      <c r="F89" s="20">
        <v>10793408</v>
      </c>
      <c r="G89" s="20">
        <v>11349558</v>
      </c>
      <c r="H89" s="20">
        <v>11520949</v>
      </c>
      <c r="I89" s="20">
        <v>10990641</v>
      </c>
      <c r="J89" s="20">
        <v>10982288</v>
      </c>
      <c r="K89" s="20">
        <v>10738150</v>
      </c>
      <c r="L89" s="20">
        <v>10605012</v>
      </c>
      <c r="M89" s="50">
        <v>10197677</v>
      </c>
      <c r="N89" s="21">
        <f t="shared" si="2"/>
        <v>131420457</v>
      </c>
    </row>
    <row r="90" spans="1:14" ht="12" customHeight="1">
      <c r="A90" s="11" t="str">
        <f>'Pregnant Women Participating'!A90</f>
        <v>Alaska</v>
      </c>
      <c r="B90" s="18">
        <v>390028</v>
      </c>
      <c r="C90" s="16">
        <v>363586</v>
      </c>
      <c r="D90" s="16">
        <v>366289</v>
      </c>
      <c r="E90" s="16">
        <v>407069</v>
      </c>
      <c r="F90" s="16">
        <v>403560</v>
      </c>
      <c r="G90" s="16">
        <v>403207</v>
      </c>
      <c r="H90" s="16">
        <v>400330</v>
      </c>
      <c r="I90" s="16">
        <v>410456</v>
      </c>
      <c r="J90" s="16">
        <v>378399</v>
      </c>
      <c r="K90" s="16">
        <v>396635</v>
      </c>
      <c r="L90" s="16">
        <v>389111</v>
      </c>
      <c r="M90" s="51">
        <v>380859</v>
      </c>
      <c r="N90" s="18">
        <f t="shared" si="2"/>
        <v>4689529</v>
      </c>
    </row>
    <row r="91" spans="1:14" ht="12" customHeight="1">
      <c r="A91" s="11" t="str">
        <f>'Pregnant Women Participating'!A91</f>
        <v>American Samoa</v>
      </c>
      <c r="B91" s="18">
        <v>65980</v>
      </c>
      <c r="C91" s="16">
        <v>65825</v>
      </c>
      <c r="D91" s="16">
        <v>70293</v>
      </c>
      <c r="E91" s="16">
        <v>70511</v>
      </c>
      <c r="F91" s="16">
        <v>73187</v>
      </c>
      <c r="G91" s="16">
        <v>72066</v>
      </c>
      <c r="H91" s="16">
        <v>73523</v>
      </c>
      <c r="I91" s="16">
        <v>72315</v>
      </c>
      <c r="J91" s="16">
        <v>73214</v>
      </c>
      <c r="K91" s="16">
        <v>75517</v>
      </c>
      <c r="L91" s="16">
        <v>72903</v>
      </c>
      <c r="M91" s="51">
        <v>71377</v>
      </c>
      <c r="N91" s="18">
        <f t="shared" si="2"/>
        <v>856711</v>
      </c>
    </row>
    <row r="92" spans="1:14" ht="12" customHeight="1">
      <c r="A92" s="11" t="str">
        <f>'Pregnant Women Participating'!A92</f>
        <v>Arizona</v>
      </c>
      <c r="B92" s="18">
        <v>3912275</v>
      </c>
      <c r="C92" s="16">
        <v>3840296</v>
      </c>
      <c r="D92" s="16">
        <v>3872592</v>
      </c>
      <c r="E92" s="16">
        <v>3872727</v>
      </c>
      <c r="F92" s="16">
        <v>3808267</v>
      </c>
      <c r="G92" s="16">
        <v>3840056</v>
      </c>
      <c r="H92" s="16">
        <v>3836988</v>
      </c>
      <c r="I92" s="16">
        <v>3778469</v>
      </c>
      <c r="J92" s="16">
        <v>3787752</v>
      </c>
      <c r="K92" s="16">
        <v>3760165</v>
      </c>
      <c r="L92" s="16">
        <v>3712985</v>
      </c>
      <c r="M92" s="51">
        <v>3654709</v>
      </c>
      <c r="N92" s="18">
        <f t="shared" si="2"/>
        <v>45677281</v>
      </c>
    </row>
    <row r="93" spans="1:14" ht="12" customHeight="1">
      <c r="A93" s="11" t="str">
        <f>'Pregnant Women Participating'!A93</f>
        <v>California</v>
      </c>
      <c r="B93" s="18">
        <v>23918601</v>
      </c>
      <c r="C93" s="16">
        <v>23149679</v>
      </c>
      <c r="D93" s="16">
        <v>23351518</v>
      </c>
      <c r="E93" s="16">
        <v>23510474</v>
      </c>
      <c r="F93" s="16">
        <v>23209327</v>
      </c>
      <c r="G93" s="16">
        <v>23156722</v>
      </c>
      <c r="H93" s="16">
        <v>23016037</v>
      </c>
      <c r="I93" s="16">
        <v>22711023</v>
      </c>
      <c r="J93" s="16">
        <v>22695763</v>
      </c>
      <c r="K93" s="16">
        <v>22646653</v>
      </c>
      <c r="L93" s="16">
        <v>22322693</v>
      </c>
      <c r="M93" s="51">
        <v>21673296</v>
      </c>
      <c r="N93" s="18">
        <f t="shared" si="2"/>
        <v>275361786</v>
      </c>
    </row>
    <row r="94" spans="1:14" ht="12" customHeight="1">
      <c r="A94" s="11" t="str">
        <f>'Pregnant Women Participating'!A94</f>
        <v>Guam</v>
      </c>
      <c r="B94" s="18">
        <v>134653</v>
      </c>
      <c r="C94" s="16">
        <v>131928</v>
      </c>
      <c r="D94" s="16">
        <v>129215</v>
      </c>
      <c r="E94" s="16">
        <v>120227</v>
      </c>
      <c r="F94" s="16">
        <v>126646</v>
      </c>
      <c r="G94" s="16">
        <v>123472</v>
      </c>
      <c r="H94" s="16">
        <v>130494</v>
      </c>
      <c r="I94" s="16">
        <v>136972</v>
      </c>
      <c r="J94" s="16">
        <v>139839</v>
      </c>
      <c r="K94" s="16">
        <v>137184</v>
      </c>
      <c r="L94" s="16">
        <v>140936</v>
      </c>
      <c r="M94" s="51">
        <v>137865</v>
      </c>
      <c r="N94" s="18">
        <f t="shared" si="2"/>
        <v>1589431</v>
      </c>
    </row>
    <row r="95" spans="1:14" ht="12" customHeight="1">
      <c r="A95" s="11" t="str">
        <f>'Pregnant Women Participating'!A95</f>
        <v>Hawaii</v>
      </c>
      <c r="B95" s="18">
        <v>640064</v>
      </c>
      <c r="C95" s="16">
        <v>621194</v>
      </c>
      <c r="D95" s="16">
        <v>627936</v>
      </c>
      <c r="E95" s="16">
        <v>643371</v>
      </c>
      <c r="F95" s="16">
        <v>636625</v>
      </c>
      <c r="G95" s="16">
        <v>634806</v>
      </c>
      <c r="H95" s="16">
        <v>650342</v>
      </c>
      <c r="I95" s="16">
        <v>637328</v>
      </c>
      <c r="J95" s="16">
        <v>638591</v>
      </c>
      <c r="K95" s="16">
        <v>643773</v>
      </c>
      <c r="L95" s="16">
        <v>633060</v>
      </c>
      <c r="M95" s="51">
        <v>634361</v>
      </c>
      <c r="N95" s="18">
        <f t="shared" si="2"/>
        <v>7641451</v>
      </c>
    </row>
    <row r="96" spans="1:14" ht="12" customHeight="1">
      <c r="A96" s="11" t="str">
        <f>'Pregnant Women Participating'!A96</f>
        <v>Idaho</v>
      </c>
      <c r="B96" s="18">
        <v>727955</v>
      </c>
      <c r="C96" s="16">
        <v>708132</v>
      </c>
      <c r="D96" s="16">
        <v>728125</v>
      </c>
      <c r="E96" s="16">
        <v>732026</v>
      </c>
      <c r="F96" s="16">
        <v>703922</v>
      </c>
      <c r="G96" s="16">
        <v>724253</v>
      </c>
      <c r="H96" s="16">
        <v>726784</v>
      </c>
      <c r="I96" s="16">
        <v>710661</v>
      </c>
      <c r="J96" s="16">
        <v>707821</v>
      </c>
      <c r="K96" s="16">
        <v>723248</v>
      </c>
      <c r="L96" s="16">
        <v>705612</v>
      </c>
      <c r="M96" s="51">
        <v>712348</v>
      </c>
      <c r="N96" s="18">
        <f t="shared" si="2"/>
        <v>8610887</v>
      </c>
    </row>
    <row r="97" spans="1:14" ht="12" customHeight="1">
      <c r="A97" s="11" t="str">
        <f>'Pregnant Women Participating'!A97</f>
        <v>Nevada</v>
      </c>
      <c r="B97" s="18">
        <v>1324257</v>
      </c>
      <c r="C97" s="16">
        <v>1280518</v>
      </c>
      <c r="D97" s="16">
        <v>1305618</v>
      </c>
      <c r="E97" s="16">
        <v>1327485</v>
      </c>
      <c r="F97" s="16">
        <v>1307613</v>
      </c>
      <c r="G97" s="16">
        <v>1289519</v>
      </c>
      <c r="H97" s="16">
        <v>1336230</v>
      </c>
      <c r="I97" s="16">
        <v>1267168</v>
      </c>
      <c r="J97" s="16">
        <v>1303556</v>
      </c>
      <c r="K97" s="16">
        <v>1290904</v>
      </c>
      <c r="L97" s="16">
        <v>1341953</v>
      </c>
      <c r="M97" s="51">
        <v>1282474</v>
      </c>
      <c r="N97" s="18">
        <f t="shared" si="2"/>
        <v>15657295</v>
      </c>
    </row>
    <row r="98" spans="1:14" ht="12" customHeight="1">
      <c r="A98" s="11" t="str">
        <f>'Pregnant Women Participating'!A98</f>
        <v>Oregon</v>
      </c>
      <c r="B98" s="18">
        <v>1573505</v>
      </c>
      <c r="C98" s="16">
        <v>1557467</v>
      </c>
      <c r="D98" s="16">
        <v>1541957</v>
      </c>
      <c r="E98" s="16">
        <v>1554894</v>
      </c>
      <c r="F98" s="16">
        <v>1547287</v>
      </c>
      <c r="G98" s="16">
        <v>1557976</v>
      </c>
      <c r="H98" s="16">
        <v>1545569</v>
      </c>
      <c r="I98" s="16">
        <v>1536937</v>
      </c>
      <c r="J98" s="16">
        <v>1523901</v>
      </c>
      <c r="K98" s="16">
        <v>1510440</v>
      </c>
      <c r="L98" s="16">
        <v>1464100</v>
      </c>
      <c r="M98" s="51">
        <v>1418652</v>
      </c>
      <c r="N98" s="18">
        <f t="shared" si="2"/>
        <v>18332685</v>
      </c>
    </row>
    <row r="99" spans="1:14" ht="12" customHeight="1">
      <c r="A99" s="11" t="str">
        <f>'Pregnant Women Participating'!A99</f>
        <v>Washington</v>
      </c>
      <c r="B99" s="18">
        <v>2803394</v>
      </c>
      <c r="C99" s="16">
        <v>2881373</v>
      </c>
      <c r="D99" s="16">
        <v>2859574</v>
      </c>
      <c r="E99" s="16">
        <v>2905842</v>
      </c>
      <c r="F99" s="16">
        <v>2892300</v>
      </c>
      <c r="G99" s="16">
        <v>2933633</v>
      </c>
      <c r="H99" s="16">
        <v>2923338</v>
      </c>
      <c r="I99" s="16">
        <v>2900493</v>
      </c>
      <c r="J99" s="16">
        <v>2898385</v>
      </c>
      <c r="K99" s="16">
        <v>2916498</v>
      </c>
      <c r="L99" s="16">
        <v>2897210</v>
      </c>
      <c r="M99" s="51">
        <v>2905833</v>
      </c>
      <c r="N99" s="18">
        <f t="shared" si="2"/>
        <v>34717873</v>
      </c>
    </row>
    <row r="100" spans="1:14" ht="12" customHeight="1">
      <c r="A100" s="11" t="str">
        <f>'Pregnant Women Participating'!A100</f>
        <v>Northern Marianas</v>
      </c>
      <c r="B100" s="18">
        <v>40269</v>
      </c>
      <c r="C100" s="16">
        <v>58873</v>
      </c>
      <c r="D100" s="16">
        <v>60666</v>
      </c>
      <c r="E100" s="16">
        <v>62582</v>
      </c>
      <c r="F100" s="16">
        <v>64209</v>
      </c>
      <c r="G100" s="16">
        <v>67330</v>
      </c>
      <c r="H100" s="16">
        <v>68877</v>
      </c>
      <c r="I100" s="16">
        <v>69686</v>
      </c>
      <c r="J100" s="16">
        <v>69600</v>
      </c>
      <c r="K100" s="16">
        <v>67713</v>
      </c>
      <c r="L100" s="16">
        <v>67341</v>
      </c>
      <c r="M100" s="51">
        <v>66864</v>
      </c>
      <c r="N100" s="18">
        <f t="shared" si="2"/>
        <v>764010</v>
      </c>
    </row>
    <row r="101" spans="1:14" ht="12" customHeight="1">
      <c r="A101" s="11" t="str">
        <f>'Pregnant Women Participating'!A101</f>
        <v>Inter-Tribal Council, AZ</v>
      </c>
      <c r="B101" s="18">
        <v>217168</v>
      </c>
      <c r="C101" s="16">
        <v>208504</v>
      </c>
      <c r="D101" s="16">
        <v>211613</v>
      </c>
      <c r="E101" s="16">
        <v>216602</v>
      </c>
      <c r="F101" s="16">
        <v>207264</v>
      </c>
      <c r="G101" s="16">
        <v>210571</v>
      </c>
      <c r="H101" s="16">
        <v>209189</v>
      </c>
      <c r="I101" s="16">
        <v>206451</v>
      </c>
      <c r="J101" s="16">
        <v>209868</v>
      </c>
      <c r="K101" s="16">
        <v>207167</v>
      </c>
      <c r="L101" s="16">
        <v>212137</v>
      </c>
      <c r="M101" s="51">
        <v>208734</v>
      </c>
      <c r="N101" s="18">
        <f t="shared" si="2"/>
        <v>2525268</v>
      </c>
    </row>
    <row r="102" spans="1:14" ht="12" customHeight="1">
      <c r="A102" s="11" t="str">
        <f>'Pregnant Women Participating'!A102</f>
        <v>Navajo Nation, AZ</v>
      </c>
      <c r="B102" s="18">
        <v>218030</v>
      </c>
      <c r="C102" s="16">
        <v>206438</v>
      </c>
      <c r="D102" s="16">
        <v>211334</v>
      </c>
      <c r="E102" s="16">
        <v>211923</v>
      </c>
      <c r="F102" s="16">
        <v>199356</v>
      </c>
      <c r="G102" s="16">
        <v>202191</v>
      </c>
      <c r="H102" s="16">
        <v>196705</v>
      </c>
      <c r="I102" s="16">
        <v>181932</v>
      </c>
      <c r="J102" s="16">
        <v>159058</v>
      </c>
      <c r="K102" s="16">
        <v>154028</v>
      </c>
      <c r="L102" s="16">
        <v>156047</v>
      </c>
      <c r="M102" s="51">
        <v>156009</v>
      </c>
      <c r="N102" s="18">
        <f>IF(SUM(B102:M102)&gt;0,SUM(B102:M102)," ")</f>
        <v>2253051</v>
      </c>
    </row>
    <row r="103" spans="1:14" ht="12" customHeight="1">
      <c r="A103" s="11" t="str">
        <f>'Pregnant Women Participating'!A103</f>
        <v>Inter-Tribal Council, NV</v>
      </c>
      <c r="B103" s="18">
        <v>31761</v>
      </c>
      <c r="C103" s="16">
        <v>29297</v>
      </c>
      <c r="D103" s="16">
        <v>29611</v>
      </c>
      <c r="E103" s="16">
        <v>27648</v>
      </c>
      <c r="F103" s="16">
        <v>28432</v>
      </c>
      <c r="G103" s="16">
        <v>25773</v>
      </c>
      <c r="H103" s="16">
        <v>27030</v>
      </c>
      <c r="I103" s="16">
        <v>25913</v>
      </c>
      <c r="J103" s="16">
        <v>25761</v>
      </c>
      <c r="K103" s="16">
        <v>24268</v>
      </c>
      <c r="L103" s="16">
        <v>20696</v>
      </c>
      <c r="M103" s="51">
        <v>24782</v>
      </c>
      <c r="N103" s="18">
        <f>IF(SUM(B103:M103)&gt;0,SUM(B103:M103)," ")</f>
        <v>320972</v>
      </c>
    </row>
    <row r="104" spans="1:14" s="23" customFormat="1" ht="24.75" customHeight="1">
      <c r="A104" s="19" t="str">
        <f>'Pregnant Women Participating'!A104</f>
        <v>Western Region</v>
      </c>
      <c r="B104" s="21">
        <v>35997940</v>
      </c>
      <c r="C104" s="20">
        <v>35103110</v>
      </c>
      <c r="D104" s="20">
        <v>35366341</v>
      </c>
      <c r="E104" s="20">
        <v>35663381</v>
      </c>
      <c r="F104" s="20">
        <v>35207995</v>
      </c>
      <c r="G104" s="20">
        <v>35241575</v>
      </c>
      <c r="H104" s="20">
        <v>35141436</v>
      </c>
      <c r="I104" s="20">
        <v>34645804</v>
      </c>
      <c r="J104" s="20">
        <v>34611508</v>
      </c>
      <c r="K104" s="20">
        <v>34554193</v>
      </c>
      <c r="L104" s="20">
        <v>34136784</v>
      </c>
      <c r="M104" s="50">
        <v>33328163</v>
      </c>
      <c r="N104" s="21">
        <f>IF(SUM(B104:M104)&gt;0,SUM(B104:M104)," ")</f>
        <v>418998230</v>
      </c>
    </row>
    <row r="105" spans="1:14" s="38" customFormat="1" ht="16.5" customHeight="1" thickBot="1">
      <c r="A105" s="35" t="str">
        <f>'Pregnant Women Participating'!A105</f>
        <v>TOTAL</v>
      </c>
      <c r="B105" s="36">
        <v>165885798</v>
      </c>
      <c r="C105" s="37">
        <v>162931872</v>
      </c>
      <c r="D105" s="37">
        <v>163986092</v>
      </c>
      <c r="E105" s="37">
        <v>164006345</v>
      </c>
      <c r="F105" s="37">
        <v>158983977</v>
      </c>
      <c r="G105" s="37">
        <v>159991702</v>
      </c>
      <c r="H105" s="37">
        <v>162859288</v>
      </c>
      <c r="I105" s="37">
        <v>159988252</v>
      </c>
      <c r="J105" s="37">
        <v>161072072</v>
      </c>
      <c r="K105" s="37">
        <v>161956025</v>
      </c>
      <c r="L105" s="37">
        <v>159506039</v>
      </c>
      <c r="M105" s="53">
        <v>156256070</v>
      </c>
      <c r="N105" s="36">
        <f>IF(SUM(B105:M105)&gt;0,SUM(B105:M105)," ")</f>
        <v>1937423532</v>
      </c>
    </row>
    <row r="106" s="7" customFormat="1" ht="12.75" customHeight="1" thickTop="1">
      <c r="A106" s="12"/>
    </row>
    <row r="107" ht="12">
      <c r="A107" s="12"/>
    </row>
    <row r="108" s="60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2009</v>
      </c>
      <c r="B2" s="2"/>
    </row>
    <row r="3" spans="1:2" ht="12" customHeight="1">
      <c r="A3" s="1" t="str">
        <f>'Pregnant Women Participating'!A3</f>
        <v>Data as of March 08, 2013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134</v>
      </c>
    </row>
    <row r="6" spans="1:2" s="7" customFormat="1" ht="12" customHeight="1">
      <c r="A6" s="10" t="str">
        <f>'Pregnant Women Participating'!A6</f>
        <v>Connecticut</v>
      </c>
      <c r="B6" s="16">
        <v>11652969</v>
      </c>
    </row>
    <row r="7" spans="1:2" s="7" customFormat="1" ht="12" customHeight="1">
      <c r="A7" s="10" t="str">
        <f>'Pregnant Women Participating'!A7</f>
        <v>Maine</v>
      </c>
      <c r="B7" s="16">
        <v>5549434</v>
      </c>
    </row>
    <row r="8" spans="1:2" s="7" customFormat="1" ht="12" customHeight="1">
      <c r="A8" s="10" t="str">
        <f>'Pregnant Women Participating'!A8</f>
        <v>Massachusetts</v>
      </c>
      <c r="B8" s="16">
        <v>24907199</v>
      </c>
    </row>
    <row r="9" spans="1:2" s="7" customFormat="1" ht="12" customHeight="1">
      <c r="A9" s="10" t="str">
        <f>'Pregnant Women Participating'!A9</f>
        <v>New Hampshire</v>
      </c>
      <c r="B9" s="16">
        <v>4364386</v>
      </c>
    </row>
    <row r="10" spans="1:2" s="7" customFormat="1" ht="12" customHeight="1">
      <c r="A10" s="10" t="str">
        <f>'Pregnant Women Participating'!A10</f>
        <v>New York</v>
      </c>
      <c r="B10" s="16">
        <v>107269274</v>
      </c>
    </row>
    <row r="11" spans="1:2" s="7" customFormat="1" ht="12" customHeight="1">
      <c r="A11" s="10" t="str">
        <f>'Pregnant Women Participating'!A11</f>
        <v>Rhode Island</v>
      </c>
      <c r="B11" s="16">
        <v>5510243</v>
      </c>
    </row>
    <row r="12" spans="1:2" s="7" customFormat="1" ht="12" customHeight="1">
      <c r="A12" s="10" t="str">
        <f>'Pregnant Women Participating'!A12</f>
        <v>Vermont</v>
      </c>
      <c r="B12" s="16">
        <v>4123491</v>
      </c>
    </row>
    <row r="13" spans="1:2" s="7" customFormat="1" ht="12" customHeight="1">
      <c r="A13" s="10" t="str">
        <f>'Pregnant Women Participating'!A13</f>
        <v>Indian Township, ME</v>
      </c>
      <c r="B13" s="16">
        <v>42232</v>
      </c>
    </row>
    <row r="14" spans="1:2" s="7" customFormat="1" ht="12" customHeight="1">
      <c r="A14" s="10" t="str">
        <f>'Pregnant Women Participating'!A14</f>
        <v>Pleasant Point, ME</v>
      </c>
      <c r="B14" s="16">
        <v>37806</v>
      </c>
    </row>
    <row r="15" spans="1:2" s="7" customFormat="1" ht="12" customHeight="1">
      <c r="A15" s="10" t="str">
        <f>'Pregnant Women Participating'!A15</f>
        <v>Seneca Nation, NY</v>
      </c>
      <c r="B15" s="16">
        <v>69617</v>
      </c>
    </row>
    <row r="16" spans="1:2" s="22" customFormat="1" ht="24.75" customHeight="1">
      <c r="A16" s="19" t="str">
        <f>'Pregnant Women Participating'!A16</f>
        <v>Northeast Region</v>
      </c>
      <c r="B16" s="20">
        <v>163526651</v>
      </c>
    </row>
    <row r="17" spans="1:2" ht="12" customHeight="1">
      <c r="A17" s="10" t="str">
        <f>'Pregnant Women Participating'!A17</f>
        <v>Delaware</v>
      </c>
      <c r="B17" s="6">
        <v>3951393</v>
      </c>
    </row>
    <row r="18" spans="1:2" ht="12" customHeight="1">
      <c r="A18" s="10" t="str">
        <f>'Pregnant Women Participating'!A18</f>
        <v>District of Columbia</v>
      </c>
      <c r="B18" s="6">
        <v>6266546</v>
      </c>
    </row>
    <row r="19" spans="1:2" ht="12" customHeight="1">
      <c r="A19" s="10" t="str">
        <f>'Pregnant Women Participating'!A19</f>
        <v>Maryland</v>
      </c>
      <c r="B19" s="6">
        <v>27014997</v>
      </c>
    </row>
    <row r="20" spans="1:2" ht="12" customHeight="1">
      <c r="A20" s="10" t="str">
        <f>'Pregnant Women Participating'!A20</f>
        <v>New Jersey</v>
      </c>
      <c r="B20" s="6">
        <v>26649548</v>
      </c>
    </row>
    <row r="21" spans="1:2" ht="12" customHeight="1">
      <c r="A21" s="10" t="str">
        <f>'Pregnant Women Participating'!A21</f>
        <v>Pennsylvania</v>
      </c>
      <c r="B21" s="6">
        <v>50960378</v>
      </c>
    </row>
    <row r="22" spans="1:2" ht="12" customHeight="1">
      <c r="A22" s="10" t="str">
        <f>'Pregnant Women Participating'!A22</f>
        <v>Puerto Rico</v>
      </c>
      <c r="B22" s="6">
        <v>40169058</v>
      </c>
    </row>
    <row r="23" spans="1:2" ht="12" customHeight="1">
      <c r="A23" s="10" t="str">
        <f>'Pregnant Women Participating'!A23</f>
        <v>Virginia</v>
      </c>
      <c r="B23" s="6">
        <v>27801285</v>
      </c>
    </row>
    <row r="24" spans="1:2" ht="12" customHeight="1">
      <c r="A24" s="10" t="str">
        <f>'Pregnant Women Participating'!A24</f>
        <v>Virgin Islands</v>
      </c>
      <c r="B24" s="6">
        <v>1848571</v>
      </c>
    </row>
    <row r="25" spans="1:2" ht="12" customHeight="1">
      <c r="A25" s="10" t="str">
        <f>'Pregnant Women Participating'!A25</f>
        <v>West Virginia</v>
      </c>
      <c r="B25" s="6">
        <v>10898620</v>
      </c>
    </row>
    <row r="26" spans="1:2" s="23" customFormat="1" ht="24.75" customHeight="1">
      <c r="A26" s="19" t="str">
        <f>'Pregnant Women Participating'!A26</f>
        <v>Mid-Atlantic Region</v>
      </c>
      <c r="B26" s="20">
        <v>195560396</v>
      </c>
    </row>
    <row r="27" spans="1:2" ht="12" customHeight="1">
      <c r="A27" s="10" t="str">
        <f>'Pregnant Women Participating'!A27</f>
        <v>Alabama</v>
      </c>
      <c r="B27" s="6">
        <v>25981642</v>
      </c>
    </row>
    <row r="28" spans="1:2" ht="12" customHeight="1">
      <c r="A28" s="10" t="str">
        <f>'Pregnant Women Participating'!A28</f>
        <v>Florida</v>
      </c>
      <c r="B28" s="6">
        <v>94465194</v>
      </c>
    </row>
    <row r="29" spans="1:2" ht="12" customHeight="1">
      <c r="A29" s="10" t="str">
        <f>'Pregnant Women Participating'!A29</f>
        <v>Georgia</v>
      </c>
      <c r="B29" s="6">
        <v>15914389</v>
      </c>
    </row>
    <row r="30" spans="1:2" ht="12" customHeight="1">
      <c r="A30" s="10" t="str">
        <f>'Pregnant Women Participating'!A30</f>
        <v>Georgia</v>
      </c>
      <c r="B30" s="6">
        <v>53642527</v>
      </c>
    </row>
    <row r="31" spans="1:2" ht="12" customHeight="1">
      <c r="A31" s="10" t="str">
        <f>'Pregnant Women Participating'!A31</f>
        <v>Georgia</v>
      </c>
      <c r="B31" s="6"/>
    </row>
    <row r="32" spans="1:2" ht="12" customHeight="1">
      <c r="A32" s="10" t="str">
        <f>'Pregnant Women Participating'!A32</f>
        <v>Kentucky</v>
      </c>
      <c r="B32" s="6">
        <v>25997315</v>
      </c>
    </row>
    <row r="33" spans="1:2" ht="12" customHeight="1">
      <c r="A33" s="10" t="str">
        <f>'Pregnant Women Participating'!A33</f>
        <v>Mississippi</v>
      </c>
      <c r="B33" s="6">
        <v>22194593</v>
      </c>
    </row>
    <row r="34" spans="1:2" ht="12" customHeight="1">
      <c r="A34" s="10" t="str">
        <f>'Pregnant Women Participating'!A34</f>
        <v>North Carolina</v>
      </c>
      <c r="B34" s="6">
        <v>49600738</v>
      </c>
    </row>
    <row r="35" spans="1:2" ht="12" customHeight="1">
      <c r="A35" s="10" t="str">
        <f>'Pregnant Women Participating'!A35</f>
        <v>South Carolina</v>
      </c>
      <c r="B35" s="6">
        <v>24653906</v>
      </c>
    </row>
    <row r="36" spans="1:2" ht="12" customHeight="1">
      <c r="A36" s="10" t="str">
        <f>'Pregnant Women Participating'!A36</f>
        <v>Tennessee</v>
      </c>
      <c r="B36" s="6">
        <v>33986442</v>
      </c>
    </row>
    <row r="37" spans="1:2" ht="12" customHeight="1">
      <c r="A37" s="10" t="str">
        <f>'Pregnant Women Participating'!A37</f>
        <v>Choctaw Indians, MS</v>
      </c>
      <c r="B37" s="6">
        <v>277010</v>
      </c>
    </row>
    <row r="38" spans="1:2" ht="12" customHeight="1">
      <c r="A38" s="10" t="str">
        <f>'Pregnant Women Participating'!A38</f>
        <v>Eastern Cherokee, NC</v>
      </c>
      <c r="B38" s="6">
        <v>295430</v>
      </c>
    </row>
    <row r="39" spans="1:2" s="23" customFormat="1" ht="24.75" customHeight="1">
      <c r="A39" s="19" t="str">
        <f>'Pregnant Women Participating'!A39</f>
        <v>Southeast Region</v>
      </c>
      <c r="B39" s="20">
        <v>347009186</v>
      </c>
    </row>
    <row r="40" spans="1:2" ht="12" customHeight="1">
      <c r="A40" s="10" t="str">
        <f>'Pregnant Women Participating'!A40</f>
        <v>Illinois</v>
      </c>
      <c r="B40" s="6">
        <v>53449316</v>
      </c>
    </row>
    <row r="41" spans="1:2" ht="12" customHeight="1">
      <c r="A41" s="10" t="str">
        <f>'Pregnant Women Participating'!A41</f>
        <v>Indiana</v>
      </c>
      <c r="B41" s="6">
        <v>27926176</v>
      </c>
    </row>
    <row r="42" spans="1:2" ht="12" customHeight="1">
      <c r="A42" s="10" t="str">
        <f>'Pregnant Women Participating'!A42</f>
        <v>Michigan</v>
      </c>
      <c r="B42" s="6">
        <v>51994716</v>
      </c>
    </row>
    <row r="43" spans="1:2" ht="12" customHeight="1">
      <c r="A43" s="10" t="str">
        <f>'Pregnant Women Participating'!A43</f>
        <v>Minnesota</v>
      </c>
      <c r="B43" s="6">
        <v>29677077</v>
      </c>
    </row>
    <row r="44" spans="1:2" ht="12" customHeight="1">
      <c r="A44" s="10" t="str">
        <f>'Pregnant Women Participating'!A44</f>
        <v>Ohio</v>
      </c>
      <c r="B44" s="6">
        <v>52188824</v>
      </c>
    </row>
    <row r="45" spans="1:2" ht="12" customHeight="1">
      <c r="A45" s="10" t="str">
        <f>'Pregnant Women Participating'!A45</f>
        <v>Wisconsin</v>
      </c>
      <c r="B45" s="6">
        <v>24995368</v>
      </c>
    </row>
    <row r="46" spans="1:2" s="23" customFormat="1" ht="24.75" customHeight="1">
      <c r="A46" s="19" t="str">
        <f>'Pregnant Women Participating'!A46</f>
        <v>Midwest Region</v>
      </c>
      <c r="B46" s="20">
        <v>240231477</v>
      </c>
    </row>
    <row r="47" spans="1:2" ht="12" customHeight="1">
      <c r="A47" s="10" t="str">
        <f>'Pregnant Women Participating'!A47</f>
        <v>Arkansas</v>
      </c>
      <c r="B47" s="16">
        <v>18735037</v>
      </c>
    </row>
    <row r="48" spans="1:2" ht="12" customHeight="1">
      <c r="A48" s="10" t="str">
        <f>'Pregnant Women Participating'!A48</f>
        <v>Louisiana</v>
      </c>
      <c r="B48" s="16">
        <v>27931616</v>
      </c>
    </row>
    <row r="49" spans="1:2" ht="12" customHeight="1">
      <c r="A49" s="10" t="str">
        <f>'Pregnant Women Participating'!A49</f>
        <v>New Mexico</v>
      </c>
      <c r="B49" s="16">
        <v>13531904</v>
      </c>
    </row>
    <row r="50" spans="1:2" ht="12" customHeight="1">
      <c r="A50" s="10" t="str">
        <f>'Pregnant Women Participating'!A50</f>
        <v>Oklahoma</v>
      </c>
      <c r="B50" s="16">
        <v>21067819</v>
      </c>
    </row>
    <row r="51" spans="1:2" ht="12" customHeight="1">
      <c r="A51" s="10" t="str">
        <f>'Pregnant Women Participating'!A51</f>
        <v>Texas</v>
      </c>
      <c r="B51" s="16">
        <v>194672126</v>
      </c>
    </row>
    <row r="52" spans="1:2" ht="12" customHeight="1">
      <c r="A52" s="10" t="str">
        <f>'Pregnant Women Participating'!A52</f>
        <v>Acoma, Canoncito &amp; Laguna, NM</v>
      </c>
      <c r="B52" s="16">
        <v>248306</v>
      </c>
    </row>
    <row r="53" spans="1:2" ht="12" customHeight="1">
      <c r="A53" s="10" t="str">
        <f>'Pregnant Women Participating'!A53</f>
        <v>Eight Northern Pueblos, NM</v>
      </c>
      <c r="B53" s="16">
        <v>221756</v>
      </c>
    </row>
    <row r="54" spans="1:2" ht="12" customHeight="1">
      <c r="A54" s="10" t="str">
        <f>'Pregnant Women Participating'!A54</f>
        <v>Five Sandoval Pueblos, NM</v>
      </c>
      <c r="B54" s="16">
        <v>197720</v>
      </c>
    </row>
    <row r="55" spans="1:2" ht="12" customHeight="1">
      <c r="A55" s="10" t="str">
        <f>'Pregnant Women Participating'!A55</f>
        <v>Isleta Pueblo, NM</v>
      </c>
      <c r="B55" s="16">
        <v>441862</v>
      </c>
    </row>
    <row r="56" spans="1:2" ht="12" customHeight="1">
      <c r="A56" s="10" t="str">
        <f>'Pregnant Women Participating'!A56</f>
        <v>San Felipe Pueblo, NM</v>
      </c>
      <c r="B56" s="16">
        <v>225876</v>
      </c>
    </row>
    <row r="57" spans="1:2" ht="12" customHeight="1">
      <c r="A57" s="10" t="str">
        <f>'Pregnant Women Participating'!A57</f>
        <v>Santo Domingo Tribe, NM</v>
      </c>
      <c r="B57" s="16">
        <v>189123</v>
      </c>
    </row>
    <row r="58" spans="1:2" ht="12" customHeight="1">
      <c r="A58" s="10" t="str">
        <f>'Pregnant Women Participating'!A58</f>
        <v>Zuni Pueblo, NM</v>
      </c>
      <c r="B58" s="16">
        <v>321321</v>
      </c>
    </row>
    <row r="59" spans="1:2" ht="12" customHeight="1">
      <c r="A59" s="10" t="str">
        <f>'Pregnant Women Participating'!A59</f>
        <v>Cherokee Nation, OK</v>
      </c>
      <c r="B59" s="16">
        <v>2462065</v>
      </c>
    </row>
    <row r="60" spans="1:2" ht="12" customHeight="1">
      <c r="A60" s="10" t="str">
        <f>'Pregnant Women Participating'!A60</f>
        <v>Chickasaw Nation, OK</v>
      </c>
      <c r="B60" s="16">
        <v>1774909</v>
      </c>
    </row>
    <row r="61" spans="1:2" ht="12" customHeight="1">
      <c r="A61" s="10" t="str">
        <f>'Pregnant Women Participating'!A61</f>
        <v>Choctaw Nation, OK</v>
      </c>
      <c r="B61" s="16">
        <v>1173466</v>
      </c>
    </row>
    <row r="62" spans="1:2" ht="12" customHeight="1">
      <c r="A62" s="10" t="str">
        <f>'Pregnant Women Participating'!A62</f>
        <v>Citizen Potawatomi Nation, OK</v>
      </c>
      <c r="B62" s="16">
        <v>567654</v>
      </c>
    </row>
    <row r="63" spans="1:2" ht="12" customHeight="1">
      <c r="A63" s="10" t="str">
        <f>'Pregnant Women Participating'!A63</f>
        <v>Inter-Tribal Council, OK</v>
      </c>
      <c r="B63" s="16">
        <v>276962</v>
      </c>
    </row>
    <row r="64" spans="1:2" ht="12" customHeight="1">
      <c r="A64" s="10" t="str">
        <f>'Pregnant Women Participating'!A64</f>
        <v>Muscogee Creek Nation, OK</v>
      </c>
      <c r="B64" s="16">
        <v>828081</v>
      </c>
    </row>
    <row r="65" spans="1:2" ht="12" customHeight="1">
      <c r="A65" s="10" t="str">
        <f>'Pregnant Women Participating'!A65</f>
        <v>Osage Tribal Council, OK</v>
      </c>
      <c r="B65" s="16">
        <v>979001</v>
      </c>
    </row>
    <row r="66" spans="1:2" ht="12" customHeight="1">
      <c r="A66" s="10" t="str">
        <f>'Pregnant Women Participating'!A66</f>
        <v>Otoe-Missouria Tribe, OK</v>
      </c>
      <c r="B66" s="16">
        <v>253066</v>
      </c>
    </row>
    <row r="67" spans="1:2" ht="12" customHeight="1">
      <c r="A67" s="10" t="str">
        <f>'Pregnant Women Participating'!A67</f>
        <v>Wichita, Caddo &amp; Delaware (WCD), OK</v>
      </c>
      <c r="B67" s="16">
        <v>3439012</v>
      </c>
    </row>
    <row r="68" spans="1:2" s="23" customFormat="1" ht="24.75" customHeight="1">
      <c r="A68" s="19" t="str">
        <f>'Pregnant Women Participating'!A68</f>
        <v>Southwest Region</v>
      </c>
      <c r="B68" s="20">
        <v>289538682</v>
      </c>
    </row>
    <row r="69" spans="1:2" ht="12" customHeight="1">
      <c r="A69" s="10" t="str">
        <f>'Pregnant Women Participating'!A69</f>
        <v>Colorado</v>
      </c>
      <c r="B69" s="18">
        <v>22977794</v>
      </c>
    </row>
    <row r="70" spans="1:2" ht="12" customHeight="1">
      <c r="A70" s="10" t="str">
        <f>'Pregnant Women Participating'!A70</f>
        <v>Iowa</v>
      </c>
      <c r="B70" s="18">
        <v>16070210</v>
      </c>
    </row>
    <row r="71" spans="1:2" ht="12" customHeight="1">
      <c r="A71" s="10" t="str">
        <f>'Pregnant Women Participating'!A71</f>
        <v>Kansas</v>
      </c>
      <c r="B71" s="18">
        <v>13951091</v>
      </c>
    </row>
    <row r="72" spans="1:2" ht="12" customHeight="1">
      <c r="A72" s="10" t="str">
        <f>'Pregnant Women Participating'!A72</f>
        <v>Missouri</v>
      </c>
      <c r="B72" s="18">
        <v>26517781</v>
      </c>
    </row>
    <row r="73" spans="1:2" ht="12" customHeight="1">
      <c r="A73" s="10" t="str">
        <f>'Pregnant Women Participating'!A73</f>
        <v>Montana</v>
      </c>
      <c r="B73" s="18">
        <v>5110995</v>
      </c>
    </row>
    <row r="74" spans="1:2" ht="12" customHeight="1">
      <c r="A74" s="10" t="str">
        <f>'Pregnant Women Participating'!A74</f>
        <v>Nebraska</v>
      </c>
      <c r="B74" s="18">
        <v>9351977</v>
      </c>
    </row>
    <row r="75" spans="1:2" ht="12" customHeight="1">
      <c r="A75" s="10" t="str">
        <f>'Pregnant Women Participating'!A75</f>
        <v>North Dakota</v>
      </c>
      <c r="B75" s="18">
        <v>3122944</v>
      </c>
    </row>
    <row r="76" spans="1:2" ht="12" customHeight="1">
      <c r="A76" s="10" t="str">
        <f>'Pregnant Women Participating'!A76</f>
        <v>South Dakota</v>
      </c>
      <c r="B76" s="18">
        <v>4960497</v>
      </c>
    </row>
    <row r="77" spans="1:2" ht="12" customHeight="1">
      <c r="A77" s="10" t="str">
        <f>'Pregnant Women Participating'!A77</f>
        <v>Utah</v>
      </c>
      <c r="B77" s="18">
        <v>14307456</v>
      </c>
    </row>
    <row r="78" spans="1:2" ht="12" customHeight="1">
      <c r="A78" s="10" t="str">
        <f>'Pregnant Women Participating'!A78</f>
        <v>Wyoming</v>
      </c>
      <c r="B78" s="18">
        <v>3634957</v>
      </c>
    </row>
    <row r="79" spans="1:2" ht="12" customHeight="1">
      <c r="A79" s="10" t="str">
        <f>'Pregnant Women Participating'!A79</f>
        <v>Ute Mountain Ute Tribe, CO</v>
      </c>
      <c r="B79" s="18">
        <v>181379</v>
      </c>
    </row>
    <row r="80" spans="1:2" ht="12" customHeight="1">
      <c r="A80" s="10" t="str">
        <f>'Pregnant Women Participating'!A80</f>
        <v>Omaha Sioux, NE</v>
      </c>
      <c r="B80" s="18">
        <v>199989</v>
      </c>
    </row>
    <row r="81" spans="1:2" ht="12" customHeight="1">
      <c r="A81" s="10" t="str">
        <f>'Pregnant Women Participating'!A81</f>
        <v>Santee Sioux, NE</v>
      </c>
      <c r="B81" s="18">
        <v>112529</v>
      </c>
    </row>
    <row r="82" spans="1:2" ht="12" customHeight="1">
      <c r="A82" s="10" t="str">
        <f>'Pregnant Women Participating'!A82</f>
        <v>Winnebago Tribe, NE</v>
      </c>
      <c r="B82" s="18">
        <v>112475</v>
      </c>
    </row>
    <row r="83" spans="1:2" ht="12" customHeight="1">
      <c r="A83" s="10" t="str">
        <f>'Pregnant Women Participating'!A83</f>
        <v>Standing Rock Sioux Tribe, ND</v>
      </c>
      <c r="B83" s="18">
        <v>662576</v>
      </c>
    </row>
    <row r="84" spans="1:2" ht="12" customHeight="1">
      <c r="A84" s="10" t="str">
        <f>'Pregnant Women Participating'!A84</f>
        <v>Three Affiliated Tribes, ND</v>
      </c>
      <c r="B84" s="18">
        <v>260585</v>
      </c>
    </row>
    <row r="85" spans="1:2" ht="12" customHeight="1">
      <c r="A85" s="10" t="str">
        <f>'Pregnant Women Participating'!A85</f>
        <v>Cheyenne River Sioux, SD</v>
      </c>
      <c r="B85" s="18">
        <v>304224</v>
      </c>
    </row>
    <row r="86" spans="1:2" ht="12" customHeight="1">
      <c r="A86" s="10" t="str">
        <f>'Pregnant Women Participating'!A86</f>
        <v>Rosebud Sioux, SD</v>
      </c>
      <c r="B86" s="18">
        <v>532172</v>
      </c>
    </row>
    <row r="87" spans="1:2" ht="12" customHeight="1">
      <c r="A87" s="10" t="str">
        <f>'Pregnant Women Participating'!A87</f>
        <v>Northern Arapahoe, WY</v>
      </c>
      <c r="B87" s="18">
        <v>437533</v>
      </c>
    </row>
    <row r="88" spans="1:2" ht="12" customHeight="1">
      <c r="A88" s="10" t="str">
        <f>'Pregnant Women Participating'!A88</f>
        <v>Shoshone Tribe, WY</v>
      </c>
      <c r="B88" s="18">
        <v>160040</v>
      </c>
    </row>
    <row r="89" spans="1:2" s="23" customFormat="1" ht="24.75" customHeight="1">
      <c r="A89" s="19" t="str">
        <f>'Pregnant Women Participating'!A89</f>
        <v>Mountain Plains</v>
      </c>
      <c r="B89" s="20">
        <v>122969204</v>
      </c>
    </row>
    <row r="90" spans="1:2" ht="12" customHeight="1">
      <c r="A90" s="11" t="str">
        <f>'Pregnant Women Participating'!A90</f>
        <v>Alaska</v>
      </c>
      <c r="B90" s="18">
        <v>7901105</v>
      </c>
    </row>
    <row r="91" spans="1:2" ht="12" customHeight="1">
      <c r="A91" s="11" t="str">
        <f>'Pregnant Women Participating'!A91</f>
        <v>American Samoa</v>
      </c>
      <c r="B91" s="18">
        <v>1596309</v>
      </c>
    </row>
    <row r="92" spans="1:2" ht="12" customHeight="1">
      <c r="A92" s="11" t="str">
        <f>'Pregnant Women Participating'!A92</f>
        <v>Arizona</v>
      </c>
      <c r="B92" s="18">
        <v>37845350</v>
      </c>
    </row>
    <row r="93" spans="1:2" ht="12" customHeight="1">
      <c r="A93" s="11" t="str">
        <f>'Pregnant Women Participating'!A93</f>
        <v>California</v>
      </c>
      <c r="B93" s="18">
        <v>280540620</v>
      </c>
    </row>
    <row r="94" spans="1:2" ht="12" customHeight="1">
      <c r="A94" s="11" t="str">
        <f>'Pregnant Women Participating'!A94</f>
        <v>Guam</v>
      </c>
      <c r="B94" s="18">
        <v>2541739</v>
      </c>
    </row>
    <row r="95" spans="1:2" ht="12" customHeight="1">
      <c r="A95" s="11" t="str">
        <f>'Pregnant Women Participating'!A95</f>
        <v>Hawaii</v>
      </c>
      <c r="B95" s="18">
        <v>9565815</v>
      </c>
    </row>
    <row r="96" spans="1:2" ht="12" customHeight="1">
      <c r="A96" s="11" t="str">
        <f>'Pregnant Women Participating'!A96</f>
        <v>Idaho</v>
      </c>
      <c r="B96" s="18">
        <v>9224311</v>
      </c>
    </row>
    <row r="97" spans="1:2" ht="12" customHeight="1">
      <c r="A97" s="11" t="str">
        <f>'Pregnant Women Participating'!A97</f>
        <v>Nevada</v>
      </c>
      <c r="B97" s="18">
        <v>10999773</v>
      </c>
    </row>
    <row r="98" spans="1:2" ht="12" customHeight="1">
      <c r="A98" s="11" t="str">
        <f>'Pregnant Women Participating'!A98</f>
        <v>Oregon</v>
      </c>
      <c r="B98" s="18">
        <v>23028427</v>
      </c>
    </row>
    <row r="99" spans="1:2" ht="12" customHeight="1">
      <c r="A99" s="11" t="str">
        <f>'Pregnant Women Participating'!A99</f>
        <v>Washington</v>
      </c>
      <c r="B99" s="18">
        <v>37109998</v>
      </c>
    </row>
    <row r="100" spans="1:2" ht="12" customHeight="1">
      <c r="A100" s="11" t="str">
        <f>'Pregnant Women Participating'!A100</f>
        <v>Northern Marianas</v>
      </c>
      <c r="B100" s="18">
        <v>1100795</v>
      </c>
    </row>
    <row r="101" spans="1:2" ht="12" customHeight="1">
      <c r="A101" s="11" t="str">
        <f>'Pregnant Women Participating'!A101</f>
        <v>Inter-Tribal Council, AZ</v>
      </c>
      <c r="B101" s="18">
        <v>3785106</v>
      </c>
    </row>
    <row r="102" spans="1:2" ht="12" customHeight="1">
      <c r="A102" s="11" t="str">
        <f>'Pregnant Women Participating'!A102</f>
        <v>Navajo Nation, AZ</v>
      </c>
      <c r="B102" s="18">
        <v>3377695</v>
      </c>
    </row>
    <row r="103" spans="1:2" ht="12" customHeight="1">
      <c r="A103" s="11" t="str">
        <f>'Pregnant Women Participating'!A103</f>
        <v>Inter-Tribal Council, NV</v>
      </c>
      <c r="B103" s="18">
        <v>589771</v>
      </c>
    </row>
    <row r="104" spans="1:2" s="23" customFormat="1" ht="24.75" customHeight="1">
      <c r="A104" s="19" t="str">
        <f>'Pregnant Women Participating'!A104</f>
        <v>Western Region</v>
      </c>
      <c r="B104" s="20">
        <v>429206814</v>
      </c>
    </row>
    <row r="105" spans="1:2" s="31" customFormat="1" ht="16.5" customHeight="1" thickBot="1">
      <c r="A105" s="28" t="str">
        <f>'Pregnant Women Participating'!A105</f>
        <v>TOTAL</v>
      </c>
      <c r="B105" s="29">
        <v>1788042410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s="7" customFormat="1" ht="12" customHeight="1">
      <c r="A6" s="10" t="s">
        <v>36</v>
      </c>
      <c r="B6" s="18">
        <v>6783</v>
      </c>
      <c r="C6" s="16">
        <v>6488</v>
      </c>
      <c r="D6" s="16">
        <v>6431</v>
      </c>
      <c r="E6" s="16">
        <v>6594</v>
      </c>
      <c r="F6" s="16">
        <v>6860</v>
      </c>
      <c r="G6" s="16">
        <v>6999</v>
      </c>
      <c r="H6" s="16">
        <v>7103</v>
      </c>
      <c r="I6" s="16">
        <v>7094</v>
      </c>
      <c r="J6" s="16">
        <v>7265</v>
      </c>
      <c r="K6" s="16">
        <v>7278</v>
      </c>
      <c r="L6" s="16">
        <v>7177</v>
      </c>
      <c r="M6" s="16">
        <v>6854</v>
      </c>
      <c r="N6" s="18">
        <f aca="true" t="shared" si="0" ref="N6:N37">IF(SUM(B6:M6)&gt;0,AVERAGE(B6:M6)," ")</f>
        <v>6910.5</v>
      </c>
    </row>
    <row r="7" spans="1:14" s="7" customFormat="1" ht="12" customHeight="1">
      <c r="A7" s="10" t="s">
        <v>37</v>
      </c>
      <c r="B7" s="18">
        <v>2510</v>
      </c>
      <c r="C7" s="16">
        <v>2523</v>
      </c>
      <c r="D7" s="16">
        <v>2481</v>
      </c>
      <c r="E7" s="16">
        <v>2489</v>
      </c>
      <c r="F7" s="16">
        <v>2501</v>
      </c>
      <c r="G7" s="16">
        <v>2594</v>
      </c>
      <c r="H7" s="16">
        <v>2663</v>
      </c>
      <c r="I7" s="16">
        <v>2617</v>
      </c>
      <c r="J7" s="16">
        <v>2639</v>
      </c>
      <c r="K7" s="16">
        <v>2595</v>
      </c>
      <c r="L7" s="16">
        <v>2536</v>
      </c>
      <c r="M7" s="16">
        <v>2446</v>
      </c>
      <c r="N7" s="18">
        <f t="shared" si="0"/>
        <v>2549.5</v>
      </c>
    </row>
    <row r="8" spans="1:14" s="7" customFormat="1" ht="12" customHeight="1">
      <c r="A8" s="10" t="s">
        <v>38</v>
      </c>
      <c r="B8" s="18">
        <v>13082</v>
      </c>
      <c r="C8" s="16">
        <v>12618</v>
      </c>
      <c r="D8" s="16">
        <v>12380</v>
      </c>
      <c r="E8" s="16">
        <v>12673</v>
      </c>
      <c r="F8" s="16">
        <v>12725</v>
      </c>
      <c r="G8" s="16">
        <v>13429</v>
      </c>
      <c r="H8" s="16">
        <v>13543</v>
      </c>
      <c r="I8" s="16">
        <v>13430</v>
      </c>
      <c r="J8" s="16">
        <v>13396</v>
      </c>
      <c r="K8" s="16">
        <v>13261</v>
      </c>
      <c r="L8" s="16">
        <v>13004</v>
      </c>
      <c r="M8" s="16">
        <v>12661</v>
      </c>
      <c r="N8" s="18">
        <f t="shared" si="0"/>
        <v>13016.833333333334</v>
      </c>
    </row>
    <row r="9" spans="1:14" s="7" customFormat="1" ht="12" customHeight="1">
      <c r="A9" s="10" t="s">
        <v>39</v>
      </c>
      <c r="B9" s="18">
        <v>2097</v>
      </c>
      <c r="C9" s="16">
        <v>2015</v>
      </c>
      <c r="D9" s="16">
        <v>1999</v>
      </c>
      <c r="E9" s="16">
        <v>2076</v>
      </c>
      <c r="F9" s="16">
        <v>2100</v>
      </c>
      <c r="G9" s="16">
        <v>2159</v>
      </c>
      <c r="H9" s="16">
        <v>2170</v>
      </c>
      <c r="I9" s="16">
        <v>2164</v>
      </c>
      <c r="J9" s="16">
        <v>2181</v>
      </c>
      <c r="K9" s="16">
        <v>2228</v>
      </c>
      <c r="L9" s="16">
        <v>2126</v>
      </c>
      <c r="M9" s="16">
        <v>2034</v>
      </c>
      <c r="N9" s="18">
        <f t="shared" si="0"/>
        <v>2112.4166666666665</v>
      </c>
    </row>
    <row r="10" spans="1:14" s="7" customFormat="1" ht="12" customHeight="1">
      <c r="A10" s="10" t="s">
        <v>40</v>
      </c>
      <c r="B10" s="18">
        <v>52160</v>
      </c>
      <c r="C10" s="16">
        <v>50636</v>
      </c>
      <c r="D10" s="16">
        <v>49998</v>
      </c>
      <c r="E10" s="16">
        <v>49919</v>
      </c>
      <c r="F10" s="16">
        <v>50398</v>
      </c>
      <c r="G10" s="16">
        <v>52097</v>
      </c>
      <c r="H10" s="16">
        <v>52873</v>
      </c>
      <c r="I10" s="16">
        <v>53192</v>
      </c>
      <c r="J10" s="16">
        <v>53378</v>
      </c>
      <c r="K10" s="16">
        <v>52823</v>
      </c>
      <c r="L10" s="16">
        <v>52086</v>
      </c>
      <c r="M10" s="16">
        <v>51141</v>
      </c>
      <c r="N10" s="18">
        <f t="shared" si="0"/>
        <v>51725.083333333336</v>
      </c>
    </row>
    <row r="11" spans="1:14" s="7" customFormat="1" ht="12" customHeight="1">
      <c r="A11" s="10" t="s">
        <v>41</v>
      </c>
      <c r="B11" s="18">
        <v>2865</v>
      </c>
      <c r="C11" s="16">
        <v>2764</v>
      </c>
      <c r="D11" s="16">
        <v>2742</v>
      </c>
      <c r="E11" s="16">
        <v>2792</v>
      </c>
      <c r="F11" s="16">
        <v>2724</v>
      </c>
      <c r="G11" s="16">
        <v>2687</v>
      </c>
      <c r="H11" s="16">
        <v>2729</v>
      </c>
      <c r="I11" s="16">
        <v>2704</v>
      </c>
      <c r="J11" s="16">
        <v>2743</v>
      </c>
      <c r="K11" s="16">
        <v>2779</v>
      </c>
      <c r="L11" s="16">
        <v>2786</v>
      </c>
      <c r="M11" s="16">
        <v>2719</v>
      </c>
      <c r="N11" s="18">
        <f t="shared" si="0"/>
        <v>2752.8333333333335</v>
      </c>
    </row>
    <row r="12" spans="1:14" s="7" customFormat="1" ht="12" customHeight="1">
      <c r="A12" s="10" t="s">
        <v>42</v>
      </c>
      <c r="B12" s="18">
        <v>1317</v>
      </c>
      <c r="C12" s="16">
        <v>1362</v>
      </c>
      <c r="D12" s="16">
        <v>1419</v>
      </c>
      <c r="E12" s="16">
        <v>1406</v>
      </c>
      <c r="F12" s="16">
        <v>1442</v>
      </c>
      <c r="G12" s="16">
        <v>1403</v>
      </c>
      <c r="H12" s="16">
        <v>1396</v>
      </c>
      <c r="I12" s="16">
        <v>1352</v>
      </c>
      <c r="J12" s="16">
        <v>1367</v>
      </c>
      <c r="K12" s="16">
        <v>1325</v>
      </c>
      <c r="L12" s="16">
        <v>1364</v>
      </c>
      <c r="M12" s="16">
        <v>1496</v>
      </c>
      <c r="N12" s="18">
        <f t="shared" si="0"/>
        <v>1387.4166666666667</v>
      </c>
    </row>
    <row r="13" spans="1:14" s="7" customFormat="1" ht="12" customHeight="1">
      <c r="A13" s="10" t="s">
        <v>43</v>
      </c>
      <c r="B13" s="18">
        <v>7</v>
      </c>
      <c r="C13" s="16">
        <v>10</v>
      </c>
      <c r="D13" s="16">
        <v>11</v>
      </c>
      <c r="E13" s="16">
        <v>11</v>
      </c>
      <c r="F13" s="16">
        <v>11</v>
      </c>
      <c r="G13" s="16">
        <v>13</v>
      </c>
      <c r="H13" s="16">
        <v>12</v>
      </c>
      <c r="I13" s="16">
        <v>12</v>
      </c>
      <c r="J13" s="16">
        <v>12</v>
      </c>
      <c r="K13" s="16">
        <v>10</v>
      </c>
      <c r="L13" s="16">
        <v>8</v>
      </c>
      <c r="M13" s="16">
        <v>7</v>
      </c>
      <c r="N13" s="18">
        <f t="shared" si="0"/>
        <v>10.333333333333334</v>
      </c>
    </row>
    <row r="14" spans="1:14" s="7" customFormat="1" ht="12" customHeight="1">
      <c r="A14" s="10" t="s">
        <v>44</v>
      </c>
      <c r="B14" s="18">
        <v>9</v>
      </c>
      <c r="C14" s="16">
        <v>9</v>
      </c>
      <c r="D14" s="16">
        <v>10</v>
      </c>
      <c r="E14" s="16">
        <v>8</v>
      </c>
      <c r="F14" s="16">
        <v>10</v>
      </c>
      <c r="G14" s="16">
        <v>11</v>
      </c>
      <c r="H14" s="16">
        <v>11</v>
      </c>
      <c r="I14" s="16">
        <v>12</v>
      </c>
      <c r="J14" s="16">
        <v>12</v>
      </c>
      <c r="K14" s="16">
        <v>8</v>
      </c>
      <c r="L14" s="16">
        <v>13</v>
      </c>
      <c r="M14" s="16">
        <v>14</v>
      </c>
      <c r="N14" s="18">
        <f t="shared" si="0"/>
        <v>10.583333333333334</v>
      </c>
    </row>
    <row r="15" spans="1:14" s="7" customFormat="1" ht="12" customHeight="1">
      <c r="A15" s="10" t="s">
        <v>45</v>
      </c>
      <c r="B15" s="18">
        <v>25</v>
      </c>
      <c r="C15" s="16">
        <v>24</v>
      </c>
      <c r="D15" s="16">
        <v>24</v>
      </c>
      <c r="E15" s="16">
        <v>24</v>
      </c>
      <c r="F15" s="16">
        <v>24</v>
      </c>
      <c r="G15" s="16">
        <v>25</v>
      </c>
      <c r="H15" s="16">
        <v>21</v>
      </c>
      <c r="I15" s="16">
        <v>17</v>
      </c>
      <c r="J15" s="16">
        <v>16</v>
      </c>
      <c r="K15" s="16">
        <v>14</v>
      </c>
      <c r="L15" s="16">
        <v>18</v>
      </c>
      <c r="M15" s="16">
        <v>17</v>
      </c>
      <c r="N15" s="18">
        <f t="shared" si="0"/>
        <v>20.75</v>
      </c>
    </row>
    <row r="16" spans="1:14" s="22" customFormat="1" ht="24.75" customHeight="1">
      <c r="A16" s="19" t="s">
        <v>46</v>
      </c>
      <c r="B16" s="21">
        <v>80855</v>
      </c>
      <c r="C16" s="20">
        <v>78449</v>
      </c>
      <c r="D16" s="20">
        <v>77495</v>
      </c>
      <c r="E16" s="20">
        <v>77992</v>
      </c>
      <c r="F16" s="20">
        <v>78795</v>
      </c>
      <c r="G16" s="20">
        <v>81417</v>
      </c>
      <c r="H16" s="20">
        <v>82521</v>
      </c>
      <c r="I16" s="20">
        <v>82594</v>
      </c>
      <c r="J16" s="20">
        <v>83009</v>
      </c>
      <c r="K16" s="20">
        <v>82321</v>
      </c>
      <c r="L16" s="20">
        <v>81118</v>
      </c>
      <c r="M16" s="20">
        <v>79389</v>
      </c>
      <c r="N16" s="21">
        <f t="shared" si="0"/>
        <v>80496.25</v>
      </c>
    </row>
    <row r="17" spans="1:14" ht="12" customHeight="1">
      <c r="A17" s="10" t="s">
        <v>47</v>
      </c>
      <c r="B17" s="18">
        <v>2392</v>
      </c>
      <c r="C17" s="16">
        <v>2333</v>
      </c>
      <c r="D17" s="16">
        <v>2270</v>
      </c>
      <c r="E17" s="16">
        <v>2264</v>
      </c>
      <c r="F17" s="16">
        <v>2367</v>
      </c>
      <c r="G17" s="16">
        <v>2484</v>
      </c>
      <c r="H17" s="16">
        <v>2431</v>
      </c>
      <c r="I17" s="16">
        <v>2506</v>
      </c>
      <c r="J17" s="16">
        <v>2637</v>
      </c>
      <c r="K17" s="16">
        <v>2567</v>
      </c>
      <c r="L17" s="16">
        <v>2565</v>
      </c>
      <c r="M17" s="16">
        <v>2573</v>
      </c>
      <c r="N17" s="18">
        <f t="shared" si="0"/>
        <v>2449.0833333333335</v>
      </c>
    </row>
    <row r="18" spans="1:14" ht="12" customHeight="1">
      <c r="A18" s="10" t="s">
        <v>48</v>
      </c>
      <c r="B18" s="18">
        <v>1744</v>
      </c>
      <c r="C18" s="16">
        <v>1667</v>
      </c>
      <c r="D18" s="16">
        <v>1627</v>
      </c>
      <c r="E18" s="16">
        <v>1528</v>
      </c>
      <c r="F18" s="16">
        <v>1586</v>
      </c>
      <c r="G18" s="16">
        <v>1640</v>
      </c>
      <c r="H18" s="16">
        <v>1741</v>
      </c>
      <c r="I18" s="16">
        <v>1779</v>
      </c>
      <c r="J18" s="16">
        <v>1831</v>
      </c>
      <c r="K18" s="16">
        <v>1853</v>
      </c>
      <c r="L18" s="16">
        <v>1802</v>
      </c>
      <c r="M18" s="16">
        <v>1779</v>
      </c>
      <c r="N18" s="18">
        <f t="shared" si="0"/>
        <v>1714.75</v>
      </c>
    </row>
    <row r="19" spans="1:14" ht="12" customHeight="1">
      <c r="A19" s="10" t="s">
        <v>49</v>
      </c>
      <c r="B19" s="18">
        <v>18161</v>
      </c>
      <c r="C19" s="16">
        <v>17551</v>
      </c>
      <c r="D19" s="16">
        <v>14945</v>
      </c>
      <c r="E19" s="16">
        <v>14846</v>
      </c>
      <c r="F19" s="16">
        <v>15298</v>
      </c>
      <c r="G19" s="16">
        <v>15951</v>
      </c>
      <c r="H19" s="16">
        <v>16020</v>
      </c>
      <c r="I19" s="16">
        <v>16769</v>
      </c>
      <c r="J19" s="16">
        <v>18383</v>
      </c>
      <c r="K19" s="16">
        <v>16343</v>
      </c>
      <c r="L19" s="16">
        <v>18664</v>
      </c>
      <c r="M19" s="16">
        <v>15885</v>
      </c>
      <c r="N19" s="18">
        <f t="shared" si="0"/>
        <v>16568</v>
      </c>
    </row>
    <row r="20" spans="1:14" ht="12" customHeight="1">
      <c r="A20" s="10" t="s">
        <v>50</v>
      </c>
      <c r="B20" s="18">
        <v>14837</v>
      </c>
      <c r="C20" s="16">
        <v>14464</v>
      </c>
      <c r="D20" s="16">
        <v>14002</v>
      </c>
      <c r="E20" s="16">
        <v>13972</v>
      </c>
      <c r="F20" s="16">
        <v>14134</v>
      </c>
      <c r="G20" s="16">
        <v>14739</v>
      </c>
      <c r="H20" s="16">
        <v>14937</v>
      </c>
      <c r="I20" s="16">
        <v>15096</v>
      </c>
      <c r="J20" s="16">
        <v>15375</v>
      </c>
      <c r="K20" s="16">
        <v>15322</v>
      </c>
      <c r="L20" s="16">
        <v>15414</v>
      </c>
      <c r="M20" s="16">
        <v>14868</v>
      </c>
      <c r="N20" s="18">
        <f t="shared" si="0"/>
        <v>14763.333333333334</v>
      </c>
    </row>
    <row r="21" spans="1:14" ht="12" customHeight="1">
      <c r="A21" s="10" t="s">
        <v>51</v>
      </c>
      <c r="B21" s="18">
        <v>21719</v>
      </c>
      <c r="C21" s="16">
        <v>21298</v>
      </c>
      <c r="D21" s="16">
        <v>20637</v>
      </c>
      <c r="E21" s="16">
        <v>20434</v>
      </c>
      <c r="F21" s="16">
        <v>20514</v>
      </c>
      <c r="G21" s="16">
        <v>21316</v>
      </c>
      <c r="H21" s="16">
        <v>21806</v>
      </c>
      <c r="I21" s="16">
        <v>22010</v>
      </c>
      <c r="J21" s="16">
        <v>22047</v>
      </c>
      <c r="K21" s="16">
        <v>23532</v>
      </c>
      <c r="L21" s="16">
        <v>23418</v>
      </c>
      <c r="M21" s="16">
        <v>22744</v>
      </c>
      <c r="N21" s="18">
        <f t="shared" si="0"/>
        <v>21789.583333333332</v>
      </c>
    </row>
    <row r="22" spans="1:14" ht="12" customHeight="1">
      <c r="A22" s="10" t="s">
        <v>52</v>
      </c>
      <c r="B22" s="18">
        <v>21702</v>
      </c>
      <c r="C22" s="16">
        <v>20713</v>
      </c>
      <c r="D22" s="16">
        <v>20115</v>
      </c>
      <c r="E22" s="16">
        <v>19840</v>
      </c>
      <c r="F22" s="16">
        <v>20268</v>
      </c>
      <c r="G22" s="16">
        <v>21068</v>
      </c>
      <c r="H22" s="16">
        <v>21546</v>
      </c>
      <c r="I22" s="16">
        <v>21855</v>
      </c>
      <c r="J22" s="16">
        <v>22434</v>
      </c>
      <c r="K22" s="16">
        <v>22459</v>
      </c>
      <c r="L22" s="16">
        <v>22695</v>
      </c>
      <c r="M22" s="16">
        <v>21765</v>
      </c>
      <c r="N22" s="18">
        <f t="shared" si="0"/>
        <v>21371.666666666668</v>
      </c>
    </row>
    <row r="23" spans="1:14" ht="12" customHeight="1">
      <c r="A23" s="10" t="s">
        <v>53</v>
      </c>
      <c r="B23" s="18">
        <v>18918</v>
      </c>
      <c r="C23" s="16">
        <v>18248</v>
      </c>
      <c r="D23" s="16">
        <v>17902</v>
      </c>
      <c r="E23" s="16">
        <v>17793</v>
      </c>
      <c r="F23" s="16">
        <v>17882</v>
      </c>
      <c r="G23" s="16">
        <v>18411</v>
      </c>
      <c r="H23" s="16">
        <v>18745</v>
      </c>
      <c r="I23" s="16">
        <v>18861</v>
      </c>
      <c r="J23" s="16">
        <v>19141</v>
      </c>
      <c r="K23" s="16">
        <v>19223</v>
      </c>
      <c r="L23" s="16">
        <v>19243</v>
      </c>
      <c r="M23" s="16">
        <v>18932</v>
      </c>
      <c r="N23" s="18">
        <f t="shared" si="0"/>
        <v>18608.25</v>
      </c>
    </row>
    <row r="24" spans="1:14" ht="12" customHeight="1">
      <c r="A24" s="10" t="s">
        <v>54</v>
      </c>
      <c r="B24" s="18">
        <v>471</v>
      </c>
      <c r="C24" s="16">
        <v>422</v>
      </c>
      <c r="D24" s="16">
        <v>415</v>
      </c>
      <c r="E24" s="16">
        <v>383</v>
      </c>
      <c r="F24" s="16">
        <v>389</v>
      </c>
      <c r="G24" s="16">
        <v>401</v>
      </c>
      <c r="H24" s="16">
        <v>401</v>
      </c>
      <c r="I24" s="16">
        <v>406</v>
      </c>
      <c r="J24" s="16">
        <v>430</v>
      </c>
      <c r="K24" s="16">
        <v>460</v>
      </c>
      <c r="L24" s="16">
        <v>560</v>
      </c>
      <c r="M24" s="16">
        <v>500</v>
      </c>
      <c r="N24" s="18">
        <f t="shared" si="0"/>
        <v>436.5</v>
      </c>
    </row>
    <row r="25" spans="1:14" ht="12" customHeight="1">
      <c r="A25" s="10" t="s">
        <v>55</v>
      </c>
      <c r="B25" s="18">
        <v>6148</v>
      </c>
      <c r="C25" s="16">
        <v>5960</v>
      </c>
      <c r="D25" s="16">
        <v>5902</v>
      </c>
      <c r="E25" s="16">
        <v>5838</v>
      </c>
      <c r="F25" s="16">
        <v>5857</v>
      </c>
      <c r="G25" s="16">
        <v>6004</v>
      </c>
      <c r="H25" s="16">
        <v>6163</v>
      </c>
      <c r="I25" s="16">
        <v>6117</v>
      </c>
      <c r="J25" s="16">
        <v>6241</v>
      </c>
      <c r="K25" s="16">
        <v>6306</v>
      </c>
      <c r="L25" s="16">
        <v>6147</v>
      </c>
      <c r="M25" s="16">
        <v>5994</v>
      </c>
      <c r="N25" s="18">
        <f t="shared" si="0"/>
        <v>6056.416666666667</v>
      </c>
    </row>
    <row r="26" spans="1:14" s="23" customFormat="1" ht="24.75" customHeight="1">
      <c r="A26" s="19" t="s">
        <v>56</v>
      </c>
      <c r="B26" s="21">
        <v>106092</v>
      </c>
      <c r="C26" s="20">
        <v>102656</v>
      </c>
      <c r="D26" s="20">
        <v>97815</v>
      </c>
      <c r="E26" s="20">
        <v>96898</v>
      </c>
      <c r="F26" s="20">
        <v>98295</v>
      </c>
      <c r="G26" s="20">
        <v>102014</v>
      </c>
      <c r="H26" s="20">
        <v>103790</v>
      </c>
      <c r="I26" s="20">
        <v>105399</v>
      </c>
      <c r="J26" s="20">
        <v>108519</v>
      </c>
      <c r="K26" s="20">
        <v>108065</v>
      </c>
      <c r="L26" s="20">
        <v>110508</v>
      </c>
      <c r="M26" s="20">
        <v>105040</v>
      </c>
      <c r="N26" s="21">
        <f t="shared" si="0"/>
        <v>103757.58333333333</v>
      </c>
    </row>
    <row r="27" spans="1:14" ht="12" customHeight="1">
      <c r="A27" s="10" t="s">
        <v>57</v>
      </c>
      <c r="B27" s="18">
        <v>16233</v>
      </c>
      <c r="C27" s="16">
        <v>15578</v>
      </c>
      <c r="D27" s="16">
        <v>15557</v>
      </c>
      <c r="E27" s="16">
        <v>15811</v>
      </c>
      <c r="F27" s="16">
        <v>15719</v>
      </c>
      <c r="G27" s="16">
        <v>16614</v>
      </c>
      <c r="H27" s="16">
        <v>16780</v>
      </c>
      <c r="I27" s="16">
        <v>16911</v>
      </c>
      <c r="J27" s="16">
        <v>17194</v>
      </c>
      <c r="K27" s="16">
        <v>17625</v>
      </c>
      <c r="L27" s="16">
        <v>17326</v>
      </c>
      <c r="M27" s="16">
        <v>16673</v>
      </c>
      <c r="N27" s="18">
        <f t="shared" si="0"/>
        <v>16501.75</v>
      </c>
    </row>
    <row r="28" spans="1:14" ht="12" customHeight="1">
      <c r="A28" s="10" t="s">
        <v>58</v>
      </c>
      <c r="B28" s="18">
        <v>54074</v>
      </c>
      <c r="C28" s="16">
        <v>51972</v>
      </c>
      <c r="D28" s="16">
        <v>50995</v>
      </c>
      <c r="E28" s="16">
        <v>50039</v>
      </c>
      <c r="F28" s="16">
        <v>50355</v>
      </c>
      <c r="G28" s="16">
        <v>51685</v>
      </c>
      <c r="H28" s="16">
        <v>53303</v>
      </c>
      <c r="I28" s="16">
        <v>53526</v>
      </c>
      <c r="J28" s="16">
        <v>55061</v>
      </c>
      <c r="K28" s="16">
        <v>55567</v>
      </c>
      <c r="L28" s="16">
        <v>55599</v>
      </c>
      <c r="M28" s="16">
        <v>55164</v>
      </c>
      <c r="N28" s="18">
        <f t="shared" si="0"/>
        <v>53111.666666666664</v>
      </c>
    </row>
    <row r="29" spans="1:14" ht="12" customHeight="1">
      <c r="A29" s="10" t="s">
        <v>59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11129</v>
      </c>
      <c r="L29" s="16">
        <v>18322</v>
      </c>
      <c r="M29" s="16">
        <v>22140</v>
      </c>
      <c r="N29" s="18">
        <f t="shared" si="0"/>
        <v>17197</v>
      </c>
    </row>
    <row r="30" spans="1:14" ht="12" customHeight="1">
      <c r="A30" s="10" t="s">
        <v>59</v>
      </c>
      <c r="B30" s="18">
        <v>25321</v>
      </c>
      <c r="C30" s="16">
        <v>23848</v>
      </c>
      <c r="D30" s="16">
        <v>23445</v>
      </c>
      <c r="E30" s="16">
        <v>23734</v>
      </c>
      <c r="F30" s="16">
        <v>23848</v>
      </c>
      <c r="G30" s="16">
        <v>24710</v>
      </c>
      <c r="H30" s="16">
        <v>24776</v>
      </c>
      <c r="I30" s="16">
        <v>24213</v>
      </c>
      <c r="J30" s="16">
        <v>24100</v>
      </c>
      <c r="K30" s="16">
        <v>14058</v>
      </c>
      <c r="L30" s="16">
        <v>5499</v>
      </c>
      <c r="M30" s="16">
        <v>450</v>
      </c>
      <c r="N30" s="18">
        <f t="shared" si="0"/>
        <v>19833.5</v>
      </c>
    </row>
    <row r="31" spans="1:14" ht="12" customHeight="1">
      <c r="A31" s="10" t="s">
        <v>59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 t="str">
        <f t="shared" si="0"/>
        <v> </v>
      </c>
    </row>
    <row r="32" spans="1:14" ht="12" customHeight="1">
      <c r="A32" s="10" t="s">
        <v>60</v>
      </c>
      <c r="B32" s="18">
        <v>17565</v>
      </c>
      <c r="C32" s="16">
        <v>16651</v>
      </c>
      <c r="D32" s="16">
        <v>16356</v>
      </c>
      <c r="E32" s="16">
        <v>17071</v>
      </c>
      <c r="F32" s="16">
        <v>16574</v>
      </c>
      <c r="G32" s="16">
        <v>17090</v>
      </c>
      <c r="H32" s="16">
        <v>17139</v>
      </c>
      <c r="I32" s="16">
        <v>17156</v>
      </c>
      <c r="J32" s="16">
        <v>17545</v>
      </c>
      <c r="K32" s="16">
        <v>17901</v>
      </c>
      <c r="L32" s="16">
        <v>17968</v>
      </c>
      <c r="M32" s="16">
        <v>17483</v>
      </c>
      <c r="N32" s="18">
        <f t="shared" si="0"/>
        <v>17208.25</v>
      </c>
    </row>
    <row r="33" spans="1:14" ht="12" customHeight="1">
      <c r="A33" s="10" t="s">
        <v>61</v>
      </c>
      <c r="B33" s="18">
        <v>11878</v>
      </c>
      <c r="C33" s="16">
        <v>11130</v>
      </c>
      <c r="D33" s="16">
        <v>11199</v>
      </c>
      <c r="E33" s="16">
        <v>11084</v>
      </c>
      <c r="F33" s="16">
        <v>10904</v>
      </c>
      <c r="G33" s="16">
        <v>11450</v>
      </c>
      <c r="H33" s="16">
        <v>11674</v>
      </c>
      <c r="I33" s="16">
        <v>11499</v>
      </c>
      <c r="J33" s="16">
        <v>11953</v>
      </c>
      <c r="K33" s="16">
        <v>12254</v>
      </c>
      <c r="L33" s="16">
        <v>11988</v>
      </c>
      <c r="M33" s="16">
        <v>11212</v>
      </c>
      <c r="N33" s="18">
        <f t="shared" si="0"/>
        <v>11518.75</v>
      </c>
    </row>
    <row r="34" spans="1:14" ht="12" customHeight="1">
      <c r="A34" s="10" t="s">
        <v>62</v>
      </c>
      <c r="B34" s="18">
        <v>28557</v>
      </c>
      <c r="C34" s="16">
        <v>27602</v>
      </c>
      <c r="D34" s="16">
        <v>26926</v>
      </c>
      <c r="E34" s="16">
        <v>26578</v>
      </c>
      <c r="F34" s="16">
        <v>26661</v>
      </c>
      <c r="G34" s="16">
        <v>27346</v>
      </c>
      <c r="H34" s="16">
        <v>27590</v>
      </c>
      <c r="I34" s="16">
        <v>27465</v>
      </c>
      <c r="J34" s="16">
        <v>28034</v>
      </c>
      <c r="K34" s="16">
        <v>28378</v>
      </c>
      <c r="L34" s="16">
        <v>28431</v>
      </c>
      <c r="M34" s="16">
        <v>26994</v>
      </c>
      <c r="N34" s="18">
        <f t="shared" si="0"/>
        <v>27546.833333333332</v>
      </c>
    </row>
    <row r="35" spans="1:14" ht="12" customHeight="1">
      <c r="A35" s="10" t="s">
        <v>63</v>
      </c>
      <c r="B35" s="18">
        <v>15422</v>
      </c>
      <c r="C35" s="16">
        <v>15019</v>
      </c>
      <c r="D35" s="16">
        <v>14581</v>
      </c>
      <c r="E35" s="16">
        <v>14417</v>
      </c>
      <c r="F35" s="16">
        <v>14232</v>
      </c>
      <c r="G35" s="16">
        <v>14443</v>
      </c>
      <c r="H35" s="16">
        <v>14802</v>
      </c>
      <c r="I35" s="16">
        <v>14827</v>
      </c>
      <c r="J35" s="16">
        <v>13663</v>
      </c>
      <c r="K35" s="16">
        <v>15008</v>
      </c>
      <c r="L35" s="16">
        <v>15305</v>
      </c>
      <c r="M35" s="16">
        <v>14239</v>
      </c>
      <c r="N35" s="18">
        <f t="shared" si="0"/>
        <v>14663.166666666666</v>
      </c>
    </row>
    <row r="36" spans="1:14" ht="12" customHeight="1">
      <c r="A36" s="10" t="s">
        <v>64</v>
      </c>
      <c r="B36" s="18">
        <v>22404</v>
      </c>
      <c r="C36" s="16">
        <v>21391</v>
      </c>
      <c r="D36" s="16">
        <v>21002</v>
      </c>
      <c r="E36" s="16">
        <v>21242</v>
      </c>
      <c r="F36" s="16">
        <v>21345</v>
      </c>
      <c r="G36" s="16">
        <v>22171</v>
      </c>
      <c r="H36" s="16">
        <v>22492</v>
      </c>
      <c r="I36" s="16">
        <v>22143</v>
      </c>
      <c r="J36" s="16">
        <v>22489</v>
      </c>
      <c r="K36" s="16">
        <v>22404</v>
      </c>
      <c r="L36" s="16">
        <v>22643</v>
      </c>
      <c r="M36" s="16">
        <v>22074</v>
      </c>
      <c r="N36" s="18">
        <f t="shared" si="0"/>
        <v>21983.333333333332</v>
      </c>
    </row>
    <row r="37" spans="1:14" ht="12" customHeight="1">
      <c r="A37" s="10" t="s">
        <v>65</v>
      </c>
      <c r="B37" s="18">
        <v>123</v>
      </c>
      <c r="C37" s="16">
        <v>114</v>
      </c>
      <c r="D37" s="16">
        <v>117</v>
      </c>
      <c r="E37" s="16">
        <v>129</v>
      </c>
      <c r="F37" s="16">
        <v>126</v>
      </c>
      <c r="G37" s="16">
        <v>138</v>
      </c>
      <c r="H37" s="16">
        <v>131</v>
      </c>
      <c r="I37" s="16">
        <v>133</v>
      </c>
      <c r="J37" s="16">
        <v>132</v>
      </c>
      <c r="K37" s="16">
        <v>118</v>
      </c>
      <c r="L37" s="16">
        <v>142</v>
      </c>
      <c r="M37" s="16">
        <v>137</v>
      </c>
      <c r="N37" s="18">
        <f t="shared" si="0"/>
        <v>128.33333333333334</v>
      </c>
    </row>
    <row r="38" spans="1:14" ht="12" customHeight="1">
      <c r="A38" s="10" t="s">
        <v>66</v>
      </c>
      <c r="B38" s="18">
        <v>68</v>
      </c>
      <c r="C38" s="16">
        <v>66</v>
      </c>
      <c r="D38" s="16">
        <v>57</v>
      </c>
      <c r="E38" s="16">
        <v>64</v>
      </c>
      <c r="F38" s="16">
        <v>76</v>
      </c>
      <c r="G38" s="16">
        <v>76</v>
      </c>
      <c r="H38" s="16">
        <v>70</v>
      </c>
      <c r="I38" s="16">
        <v>63</v>
      </c>
      <c r="J38" s="16">
        <v>52</v>
      </c>
      <c r="K38" s="16">
        <v>58</v>
      </c>
      <c r="L38" s="16">
        <v>63</v>
      </c>
      <c r="M38" s="16">
        <v>62</v>
      </c>
      <c r="N38" s="18">
        <f aca="true" t="shared" si="1" ref="N38:N69">IF(SUM(B38:M38)&gt;0,AVERAGE(B38:M38)," ")</f>
        <v>64.58333333333333</v>
      </c>
    </row>
    <row r="39" spans="1:14" s="23" customFormat="1" ht="24.75" customHeight="1">
      <c r="A39" s="19" t="s">
        <v>67</v>
      </c>
      <c r="B39" s="21">
        <v>191645</v>
      </c>
      <c r="C39" s="20">
        <v>183371</v>
      </c>
      <c r="D39" s="20">
        <v>180235</v>
      </c>
      <c r="E39" s="20">
        <v>180169</v>
      </c>
      <c r="F39" s="20">
        <v>179840</v>
      </c>
      <c r="G39" s="20">
        <v>185723</v>
      </c>
      <c r="H39" s="20">
        <v>188757</v>
      </c>
      <c r="I39" s="20">
        <v>187936</v>
      </c>
      <c r="J39" s="20">
        <v>190223</v>
      </c>
      <c r="K39" s="20">
        <v>194500</v>
      </c>
      <c r="L39" s="20">
        <v>193286</v>
      </c>
      <c r="M39" s="20">
        <v>186628</v>
      </c>
      <c r="N39" s="21">
        <f t="shared" si="1"/>
        <v>186859.41666666666</v>
      </c>
    </row>
    <row r="40" spans="1:14" ht="12" customHeight="1">
      <c r="A40" s="10" t="s">
        <v>68</v>
      </c>
      <c r="B40" s="18">
        <v>38006</v>
      </c>
      <c r="C40" s="16">
        <v>36594</v>
      </c>
      <c r="D40" s="16">
        <v>35387</v>
      </c>
      <c r="E40" s="16">
        <v>36064</v>
      </c>
      <c r="F40" s="16">
        <v>36551</v>
      </c>
      <c r="G40" s="16">
        <v>38528</v>
      </c>
      <c r="H40" s="16">
        <v>38845</v>
      </c>
      <c r="I40" s="16">
        <v>38442</v>
      </c>
      <c r="J40" s="16">
        <v>38565</v>
      </c>
      <c r="K40" s="16">
        <v>38622</v>
      </c>
      <c r="L40" s="16">
        <v>37471</v>
      </c>
      <c r="M40" s="16">
        <v>37305</v>
      </c>
      <c r="N40" s="18">
        <f t="shared" si="1"/>
        <v>37531.666666666664</v>
      </c>
    </row>
    <row r="41" spans="1:14" ht="12" customHeight="1">
      <c r="A41" s="10" t="s">
        <v>69</v>
      </c>
      <c r="B41" s="18">
        <v>16730</v>
      </c>
      <c r="C41" s="16">
        <v>16305</v>
      </c>
      <c r="D41" s="16">
        <v>15910</v>
      </c>
      <c r="E41" s="16">
        <v>16170</v>
      </c>
      <c r="F41" s="16">
        <v>16609</v>
      </c>
      <c r="G41" s="16">
        <v>17434</v>
      </c>
      <c r="H41" s="16">
        <v>17761</v>
      </c>
      <c r="I41" s="16">
        <v>17586</v>
      </c>
      <c r="J41" s="16">
        <v>17710</v>
      </c>
      <c r="K41" s="16">
        <v>18010</v>
      </c>
      <c r="L41" s="16">
        <v>18072</v>
      </c>
      <c r="M41" s="16">
        <v>17328</v>
      </c>
      <c r="N41" s="18">
        <f t="shared" si="1"/>
        <v>17135.416666666668</v>
      </c>
    </row>
    <row r="42" spans="1:14" ht="12" customHeight="1">
      <c r="A42" s="10" t="s">
        <v>70</v>
      </c>
      <c r="B42" s="18">
        <v>24833</v>
      </c>
      <c r="C42" s="16">
        <v>24998</v>
      </c>
      <c r="D42" s="16">
        <v>24467</v>
      </c>
      <c r="E42" s="16">
        <v>25241</v>
      </c>
      <c r="F42" s="16">
        <v>25981</v>
      </c>
      <c r="G42" s="16">
        <v>28221</v>
      </c>
      <c r="H42" s="16">
        <v>28910</v>
      </c>
      <c r="I42" s="16">
        <v>29380</v>
      </c>
      <c r="J42" s="16">
        <v>30182</v>
      </c>
      <c r="K42" s="16">
        <v>30519</v>
      </c>
      <c r="L42" s="16">
        <v>30303</v>
      </c>
      <c r="M42" s="16">
        <v>29973</v>
      </c>
      <c r="N42" s="18">
        <f t="shared" si="1"/>
        <v>27750.666666666668</v>
      </c>
    </row>
    <row r="43" spans="1:14" ht="12" customHeight="1">
      <c r="A43" s="10" t="s">
        <v>71</v>
      </c>
      <c r="B43" s="18">
        <v>13824</v>
      </c>
      <c r="C43" s="16">
        <v>13325</v>
      </c>
      <c r="D43" s="16">
        <v>13206</v>
      </c>
      <c r="E43" s="16">
        <v>13248</v>
      </c>
      <c r="F43" s="16">
        <v>13317</v>
      </c>
      <c r="G43" s="16">
        <v>13709</v>
      </c>
      <c r="H43" s="16">
        <v>13756</v>
      </c>
      <c r="I43" s="16">
        <v>13447</v>
      </c>
      <c r="J43" s="16">
        <v>13494</v>
      </c>
      <c r="K43" s="16">
        <v>13453</v>
      </c>
      <c r="L43" s="16">
        <v>13192</v>
      </c>
      <c r="M43" s="16">
        <v>13109</v>
      </c>
      <c r="N43" s="18">
        <f t="shared" si="1"/>
        <v>13423.333333333334</v>
      </c>
    </row>
    <row r="44" spans="1:14" ht="12" customHeight="1">
      <c r="A44" s="10" t="s">
        <v>72</v>
      </c>
      <c r="B44" s="18">
        <v>32345</v>
      </c>
      <c r="C44" s="16">
        <v>30846</v>
      </c>
      <c r="D44" s="16">
        <v>30630</v>
      </c>
      <c r="E44" s="16">
        <v>30454</v>
      </c>
      <c r="F44" s="16">
        <v>30739</v>
      </c>
      <c r="G44" s="16">
        <v>31971</v>
      </c>
      <c r="H44" s="16">
        <v>32716</v>
      </c>
      <c r="I44" s="16">
        <v>32410</v>
      </c>
      <c r="J44" s="16">
        <v>32918</v>
      </c>
      <c r="K44" s="16">
        <v>32913</v>
      </c>
      <c r="L44" s="16">
        <v>32461</v>
      </c>
      <c r="M44" s="16">
        <v>31831</v>
      </c>
      <c r="N44" s="18">
        <f t="shared" si="1"/>
        <v>31852.833333333332</v>
      </c>
    </row>
    <row r="45" spans="1:14" ht="12" customHeight="1">
      <c r="A45" s="10" t="s">
        <v>73</v>
      </c>
      <c r="B45" s="18">
        <v>13232</v>
      </c>
      <c r="C45" s="16">
        <v>12806</v>
      </c>
      <c r="D45" s="16">
        <v>12770</v>
      </c>
      <c r="E45" s="16">
        <v>13099</v>
      </c>
      <c r="F45" s="16">
        <v>13242</v>
      </c>
      <c r="G45" s="16">
        <v>13429</v>
      </c>
      <c r="H45" s="16">
        <v>13455</v>
      </c>
      <c r="I45" s="16">
        <v>12641</v>
      </c>
      <c r="J45" s="16">
        <v>12820</v>
      </c>
      <c r="K45" s="16">
        <v>12875</v>
      </c>
      <c r="L45" s="16">
        <v>12681</v>
      </c>
      <c r="M45" s="16">
        <v>12517</v>
      </c>
      <c r="N45" s="18">
        <f t="shared" si="1"/>
        <v>12963.916666666666</v>
      </c>
    </row>
    <row r="46" spans="1:14" s="23" customFormat="1" ht="24.75" customHeight="1">
      <c r="A46" s="19" t="s">
        <v>74</v>
      </c>
      <c r="B46" s="21">
        <v>138970</v>
      </c>
      <c r="C46" s="20">
        <v>134874</v>
      </c>
      <c r="D46" s="20">
        <v>132370</v>
      </c>
      <c r="E46" s="20">
        <v>134276</v>
      </c>
      <c r="F46" s="20">
        <v>136439</v>
      </c>
      <c r="G46" s="20">
        <v>143292</v>
      </c>
      <c r="H46" s="20">
        <v>145443</v>
      </c>
      <c r="I46" s="20">
        <v>143906</v>
      </c>
      <c r="J46" s="20">
        <v>145689</v>
      </c>
      <c r="K46" s="20">
        <v>146392</v>
      </c>
      <c r="L46" s="20">
        <v>144180</v>
      </c>
      <c r="M46" s="20">
        <v>142063</v>
      </c>
      <c r="N46" s="21">
        <f t="shared" si="1"/>
        <v>140657.83333333334</v>
      </c>
    </row>
    <row r="47" spans="1:14" ht="12" customHeight="1">
      <c r="A47" s="10" t="s">
        <v>75</v>
      </c>
      <c r="B47" s="18">
        <v>12731</v>
      </c>
      <c r="C47" s="16">
        <v>12211</v>
      </c>
      <c r="D47" s="16">
        <v>12166</v>
      </c>
      <c r="E47" s="16">
        <v>11820</v>
      </c>
      <c r="F47" s="16">
        <v>11445</v>
      </c>
      <c r="G47" s="16">
        <v>11914</v>
      </c>
      <c r="H47" s="16">
        <v>11802</v>
      </c>
      <c r="I47" s="16">
        <v>11665</v>
      </c>
      <c r="J47" s="16">
        <v>12194</v>
      </c>
      <c r="K47" s="16">
        <v>12163</v>
      </c>
      <c r="L47" s="16">
        <v>12146</v>
      </c>
      <c r="M47" s="16">
        <v>11625</v>
      </c>
      <c r="N47" s="18">
        <f t="shared" si="1"/>
        <v>11990.166666666666</v>
      </c>
    </row>
    <row r="48" spans="1:14" ht="12" customHeight="1">
      <c r="A48" s="10" t="s">
        <v>76</v>
      </c>
      <c r="B48" s="18">
        <v>17571</v>
      </c>
      <c r="C48" s="16">
        <v>16548</v>
      </c>
      <c r="D48" s="16">
        <v>16385</v>
      </c>
      <c r="E48" s="16">
        <v>16214</v>
      </c>
      <c r="F48" s="16">
        <v>16513</v>
      </c>
      <c r="G48" s="16">
        <v>17154</v>
      </c>
      <c r="H48" s="16">
        <v>17448</v>
      </c>
      <c r="I48" s="16">
        <v>17670</v>
      </c>
      <c r="J48" s="16">
        <v>18403</v>
      </c>
      <c r="K48" s="16">
        <v>18678</v>
      </c>
      <c r="L48" s="16">
        <v>19013</v>
      </c>
      <c r="M48" s="16">
        <v>18657</v>
      </c>
      <c r="N48" s="18">
        <f t="shared" si="1"/>
        <v>17521.166666666668</v>
      </c>
    </row>
    <row r="49" spans="1:14" ht="12" customHeight="1">
      <c r="A49" s="10" t="s">
        <v>77</v>
      </c>
      <c r="B49" s="18">
        <v>7039</v>
      </c>
      <c r="C49" s="16">
        <v>6654</v>
      </c>
      <c r="D49" s="16">
        <v>6618</v>
      </c>
      <c r="E49" s="16">
        <v>6714</v>
      </c>
      <c r="F49" s="16">
        <v>6807</v>
      </c>
      <c r="G49" s="16">
        <v>6888</v>
      </c>
      <c r="H49" s="16">
        <v>6996</v>
      </c>
      <c r="I49" s="16">
        <v>6924</v>
      </c>
      <c r="J49" s="16">
        <v>7044</v>
      </c>
      <c r="K49" s="16">
        <v>6871</v>
      </c>
      <c r="L49" s="16">
        <v>6776</v>
      </c>
      <c r="M49" s="16">
        <v>6603</v>
      </c>
      <c r="N49" s="18">
        <f t="shared" si="1"/>
        <v>6827.833333333333</v>
      </c>
    </row>
    <row r="50" spans="1:14" ht="12" customHeight="1">
      <c r="A50" s="10" t="s">
        <v>78</v>
      </c>
      <c r="B50" s="18">
        <v>12764</v>
      </c>
      <c r="C50" s="16">
        <v>12245</v>
      </c>
      <c r="D50" s="16">
        <v>12032</v>
      </c>
      <c r="E50" s="16">
        <v>11866</v>
      </c>
      <c r="F50" s="16">
        <v>11644</v>
      </c>
      <c r="G50" s="16">
        <v>12397</v>
      </c>
      <c r="H50" s="16">
        <v>12789</v>
      </c>
      <c r="I50" s="16">
        <v>12870</v>
      </c>
      <c r="J50" s="16">
        <v>13170</v>
      </c>
      <c r="K50" s="16">
        <v>13379</v>
      </c>
      <c r="L50" s="16">
        <v>13428</v>
      </c>
      <c r="M50" s="16">
        <v>13319</v>
      </c>
      <c r="N50" s="18">
        <f t="shared" si="1"/>
        <v>12658.583333333334</v>
      </c>
    </row>
    <row r="51" spans="1:14" ht="12" customHeight="1">
      <c r="A51" s="10" t="s">
        <v>79</v>
      </c>
      <c r="B51" s="18">
        <v>102816</v>
      </c>
      <c r="C51" s="16">
        <v>98613</v>
      </c>
      <c r="D51" s="16">
        <v>97050</v>
      </c>
      <c r="E51" s="16">
        <v>96284</v>
      </c>
      <c r="F51" s="16">
        <v>97261</v>
      </c>
      <c r="G51" s="16">
        <v>101454</v>
      </c>
      <c r="H51" s="16">
        <v>106046</v>
      </c>
      <c r="I51" s="16">
        <v>108588</v>
      </c>
      <c r="J51" s="16">
        <v>112765</v>
      </c>
      <c r="K51" s="16">
        <v>114730</v>
      </c>
      <c r="L51" s="16">
        <v>114691</v>
      </c>
      <c r="M51" s="16">
        <v>111794</v>
      </c>
      <c r="N51" s="18">
        <f t="shared" si="1"/>
        <v>105174.33333333333</v>
      </c>
    </row>
    <row r="52" spans="1:14" ht="12" customHeight="1">
      <c r="A52" s="10" t="s">
        <v>80</v>
      </c>
      <c r="B52" s="18">
        <v>44</v>
      </c>
      <c r="C52" s="16">
        <v>50</v>
      </c>
      <c r="D52" s="16">
        <v>38</v>
      </c>
      <c r="E52" s="16">
        <v>41</v>
      </c>
      <c r="F52" s="16">
        <v>34</v>
      </c>
      <c r="G52" s="16">
        <v>28</v>
      </c>
      <c r="H52" s="16">
        <v>32</v>
      </c>
      <c r="I52" s="16">
        <v>44</v>
      </c>
      <c r="J52" s="16">
        <v>39</v>
      </c>
      <c r="K52" s="16">
        <v>41</v>
      </c>
      <c r="L52" s="16">
        <v>36</v>
      </c>
      <c r="M52" s="16">
        <v>49</v>
      </c>
      <c r="N52" s="18">
        <f t="shared" si="1"/>
        <v>39.666666666666664</v>
      </c>
    </row>
    <row r="53" spans="1:14" ht="12" customHeight="1">
      <c r="A53" s="10" t="s">
        <v>81</v>
      </c>
      <c r="B53" s="18">
        <v>20</v>
      </c>
      <c r="C53" s="16">
        <v>18</v>
      </c>
      <c r="D53" s="16">
        <v>19</v>
      </c>
      <c r="E53" s="16">
        <v>18</v>
      </c>
      <c r="F53" s="16">
        <v>22</v>
      </c>
      <c r="G53" s="16">
        <v>26</v>
      </c>
      <c r="H53" s="16">
        <v>23</v>
      </c>
      <c r="I53" s="16">
        <v>26</v>
      </c>
      <c r="J53" s="16">
        <v>18</v>
      </c>
      <c r="K53" s="16">
        <v>12</v>
      </c>
      <c r="L53" s="16">
        <v>15</v>
      </c>
      <c r="M53" s="16">
        <v>16</v>
      </c>
      <c r="N53" s="18">
        <f t="shared" si="1"/>
        <v>19.416666666666668</v>
      </c>
    </row>
    <row r="54" spans="1:14" ht="12" customHeight="1">
      <c r="A54" s="10" t="s">
        <v>82</v>
      </c>
      <c r="B54" s="18">
        <v>30</v>
      </c>
      <c r="C54" s="16">
        <v>26</v>
      </c>
      <c r="D54" s="16">
        <v>21</v>
      </c>
      <c r="E54" s="16">
        <v>20</v>
      </c>
      <c r="F54" s="16">
        <v>20</v>
      </c>
      <c r="G54" s="16">
        <v>22</v>
      </c>
      <c r="H54" s="16">
        <v>22</v>
      </c>
      <c r="I54" s="16">
        <v>23</v>
      </c>
      <c r="J54" s="16">
        <v>25</v>
      </c>
      <c r="K54" s="16">
        <v>34</v>
      </c>
      <c r="L54" s="16">
        <v>34</v>
      </c>
      <c r="M54" s="16">
        <v>31</v>
      </c>
      <c r="N54" s="18">
        <f t="shared" si="1"/>
        <v>25.666666666666668</v>
      </c>
    </row>
    <row r="55" spans="1:14" ht="12" customHeight="1">
      <c r="A55" s="10" t="s">
        <v>83</v>
      </c>
      <c r="B55" s="18">
        <v>59</v>
      </c>
      <c r="C55" s="16">
        <v>56</v>
      </c>
      <c r="D55" s="16">
        <v>60</v>
      </c>
      <c r="E55" s="16">
        <v>63</v>
      </c>
      <c r="F55" s="16">
        <v>62</v>
      </c>
      <c r="G55" s="16">
        <v>68</v>
      </c>
      <c r="H55" s="16">
        <v>72</v>
      </c>
      <c r="I55" s="16">
        <v>68</v>
      </c>
      <c r="J55" s="16">
        <v>82</v>
      </c>
      <c r="K55" s="16">
        <v>91</v>
      </c>
      <c r="L55" s="16">
        <v>82</v>
      </c>
      <c r="M55" s="16">
        <v>90</v>
      </c>
      <c r="N55" s="18">
        <f t="shared" si="1"/>
        <v>71.08333333333333</v>
      </c>
    </row>
    <row r="56" spans="1:14" ht="12" customHeight="1">
      <c r="A56" s="10" t="s">
        <v>84</v>
      </c>
      <c r="B56" s="18">
        <v>29</v>
      </c>
      <c r="C56" s="16">
        <v>28</v>
      </c>
      <c r="D56" s="16">
        <v>27</v>
      </c>
      <c r="E56" s="16">
        <v>25</v>
      </c>
      <c r="F56" s="16">
        <v>23</v>
      </c>
      <c r="G56" s="16">
        <v>28</v>
      </c>
      <c r="H56" s="16">
        <v>26</v>
      </c>
      <c r="I56" s="16">
        <v>26</v>
      </c>
      <c r="J56" s="16">
        <v>15</v>
      </c>
      <c r="K56" s="16">
        <v>25</v>
      </c>
      <c r="L56" s="16">
        <v>27</v>
      </c>
      <c r="M56" s="16">
        <v>24</v>
      </c>
      <c r="N56" s="18">
        <f t="shared" si="1"/>
        <v>25.25</v>
      </c>
    </row>
    <row r="57" spans="1:14" ht="12" customHeight="1">
      <c r="A57" s="10" t="s">
        <v>85</v>
      </c>
      <c r="B57" s="18">
        <v>14</v>
      </c>
      <c r="C57" s="16">
        <v>16</v>
      </c>
      <c r="D57" s="16">
        <v>17</v>
      </c>
      <c r="E57" s="16">
        <v>17</v>
      </c>
      <c r="F57" s="16">
        <v>20</v>
      </c>
      <c r="G57" s="16">
        <v>19</v>
      </c>
      <c r="H57" s="16">
        <v>26</v>
      </c>
      <c r="I57" s="16">
        <v>23</v>
      </c>
      <c r="J57" s="16">
        <v>18</v>
      </c>
      <c r="K57" s="16">
        <v>20</v>
      </c>
      <c r="L57" s="16">
        <v>16</v>
      </c>
      <c r="M57" s="16">
        <v>15</v>
      </c>
      <c r="N57" s="18">
        <f t="shared" si="1"/>
        <v>18.416666666666668</v>
      </c>
    </row>
    <row r="58" spans="1:14" ht="12" customHeight="1">
      <c r="A58" s="10" t="s">
        <v>86</v>
      </c>
      <c r="B58" s="18">
        <v>78</v>
      </c>
      <c r="C58" s="16">
        <v>62</v>
      </c>
      <c r="D58" s="16">
        <v>64</v>
      </c>
      <c r="E58" s="16">
        <v>50</v>
      </c>
      <c r="F58" s="16">
        <v>53</v>
      </c>
      <c r="G58" s="16">
        <v>59</v>
      </c>
      <c r="H58" s="16">
        <v>75</v>
      </c>
      <c r="I58" s="16">
        <v>59</v>
      </c>
      <c r="J58" s="16">
        <v>66</v>
      </c>
      <c r="K58" s="16">
        <v>54</v>
      </c>
      <c r="L58" s="16">
        <v>61</v>
      </c>
      <c r="M58" s="16">
        <v>56</v>
      </c>
      <c r="N58" s="18">
        <f t="shared" si="1"/>
        <v>61.416666666666664</v>
      </c>
    </row>
    <row r="59" spans="1:14" ht="12" customHeight="1">
      <c r="A59" s="10" t="s">
        <v>87</v>
      </c>
      <c r="B59" s="18">
        <v>836</v>
      </c>
      <c r="C59" s="16">
        <v>805</v>
      </c>
      <c r="D59" s="16">
        <v>776</v>
      </c>
      <c r="E59" s="16">
        <v>788</v>
      </c>
      <c r="F59" s="16">
        <v>763</v>
      </c>
      <c r="G59" s="16">
        <v>819</v>
      </c>
      <c r="H59" s="16">
        <v>851</v>
      </c>
      <c r="I59" s="16">
        <v>840</v>
      </c>
      <c r="J59" s="16">
        <v>849</v>
      </c>
      <c r="K59" s="16">
        <v>872</v>
      </c>
      <c r="L59" s="16">
        <v>864</v>
      </c>
      <c r="M59" s="16">
        <v>871</v>
      </c>
      <c r="N59" s="18">
        <f t="shared" si="1"/>
        <v>827.8333333333334</v>
      </c>
    </row>
    <row r="60" spans="1:14" ht="12" customHeight="1">
      <c r="A60" s="10" t="s">
        <v>88</v>
      </c>
      <c r="B60" s="18">
        <v>386</v>
      </c>
      <c r="C60" s="16">
        <v>358</v>
      </c>
      <c r="D60" s="16">
        <v>338</v>
      </c>
      <c r="E60" s="16">
        <v>351</v>
      </c>
      <c r="F60" s="16">
        <v>364</v>
      </c>
      <c r="G60" s="16">
        <v>383</v>
      </c>
      <c r="H60" s="16">
        <v>372</v>
      </c>
      <c r="I60" s="16">
        <v>365</v>
      </c>
      <c r="J60" s="16">
        <v>368</v>
      </c>
      <c r="K60" s="16">
        <v>381</v>
      </c>
      <c r="L60" s="16">
        <v>376</v>
      </c>
      <c r="M60" s="16">
        <v>364</v>
      </c>
      <c r="N60" s="18">
        <f t="shared" si="1"/>
        <v>367.1666666666667</v>
      </c>
    </row>
    <row r="61" spans="1:14" ht="12" customHeight="1">
      <c r="A61" s="10" t="s">
        <v>89</v>
      </c>
      <c r="B61" s="18">
        <v>351</v>
      </c>
      <c r="C61" s="16">
        <v>357</v>
      </c>
      <c r="D61" s="16">
        <v>334</v>
      </c>
      <c r="E61" s="16">
        <v>334</v>
      </c>
      <c r="F61" s="16">
        <v>338</v>
      </c>
      <c r="G61" s="16">
        <v>368</v>
      </c>
      <c r="H61" s="16">
        <v>355</v>
      </c>
      <c r="I61" s="16">
        <v>357</v>
      </c>
      <c r="J61" s="16">
        <v>385</v>
      </c>
      <c r="K61" s="16">
        <v>398</v>
      </c>
      <c r="L61" s="16">
        <v>373</v>
      </c>
      <c r="M61" s="16">
        <v>360</v>
      </c>
      <c r="N61" s="18">
        <f t="shared" si="1"/>
        <v>359.1666666666667</v>
      </c>
    </row>
    <row r="62" spans="1:14" ht="12" customHeight="1">
      <c r="A62" s="10" t="s">
        <v>90</v>
      </c>
      <c r="B62" s="18">
        <v>117</v>
      </c>
      <c r="C62" s="16">
        <v>109</v>
      </c>
      <c r="D62" s="16">
        <v>90</v>
      </c>
      <c r="E62" s="16">
        <v>105</v>
      </c>
      <c r="F62" s="16">
        <v>116</v>
      </c>
      <c r="G62" s="16">
        <v>113</v>
      </c>
      <c r="H62" s="16">
        <v>108</v>
      </c>
      <c r="I62" s="16">
        <v>106</v>
      </c>
      <c r="J62" s="16">
        <v>115</v>
      </c>
      <c r="K62" s="16">
        <v>116</v>
      </c>
      <c r="L62" s="16">
        <v>112</v>
      </c>
      <c r="M62" s="16">
        <v>115</v>
      </c>
      <c r="N62" s="18">
        <f t="shared" si="1"/>
        <v>110.16666666666667</v>
      </c>
    </row>
    <row r="63" spans="1:14" ht="12" customHeight="1">
      <c r="A63" s="10" t="s">
        <v>91</v>
      </c>
      <c r="B63" s="18">
        <v>60</v>
      </c>
      <c r="C63" s="16">
        <v>55</v>
      </c>
      <c r="D63" s="16">
        <v>47</v>
      </c>
      <c r="E63" s="16">
        <v>42</v>
      </c>
      <c r="F63" s="16">
        <v>59</v>
      </c>
      <c r="G63" s="16">
        <v>56</v>
      </c>
      <c r="H63" s="16">
        <v>45</v>
      </c>
      <c r="I63" s="16">
        <v>58</v>
      </c>
      <c r="J63" s="16">
        <v>66</v>
      </c>
      <c r="K63" s="16">
        <v>64</v>
      </c>
      <c r="L63" s="16">
        <v>77</v>
      </c>
      <c r="M63" s="16">
        <v>71</v>
      </c>
      <c r="N63" s="18">
        <f t="shared" si="1"/>
        <v>58.333333333333336</v>
      </c>
    </row>
    <row r="64" spans="1:14" ht="12" customHeight="1">
      <c r="A64" s="10" t="s">
        <v>92</v>
      </c>
      <c r="B64" s="18">
        <v>240</v>
      </c>
      <c r="C64" s="16">
        <v>230</v>
      </c>
      <c r="D64" s="16">
        <v>229</v>
      </c>
      <c r="E64" s="16">
        <v>251</v>
      </c>
      <c r="F64" s="16">
        <v>267</v>
      </c>
      <c r="G64" s="16">
        <v>261</v>
      </c>
      <c r="H64" s="16">
        <v>257</v>
      </c>
      <c r="I64" s="16">
        <v>255</v>
      </c>
      <c r="J64" s="16">
        <v>274</v>
      </c>
      <c r="K64" s="16">
        <v>279</v>
      </c>
      <c r="L64" s="16">
        <v>293</v>
      </c>
      <c r="M64" s="16">
        <v>301</v>
      </c>
      <c r="N64" s="18">
        <f t="shared" si="1"/>
        <v>261.4166666666667</v>
      </c>
    </row>
    <row r="65" spans="1:14" ht="12" customHeight="1">
      <c r="A65" s="10" t="s">
        <v>93</v>
      </c>
      <c r="B65" s="18">
        <v>204</v>
      </c>
      <c r="C65" s="16">
        <v>198</v>
      </c>
      <c r="D65" s="16">
        <v>197</v>
      </c>
      <c r="E65" s="16">
        <v>206</v>
      </c>
      <c r="F65" s="16">
        <v>208</v>
      </c>
      <c r="G65" s="16">
        <v>227</v>
      </c>
      <c r="H65" s="16">
        <v>238</v>
      </c>
      <c r="I65" s="16">
        <v>234</v>
      </c>
      <c r="J65" s="16">
        <v>242</v>
      </c>
      <c r="K65" s="16">
        <v>236</v>
      </c>
      <c r="L65" s="16">
        <v>223</v>
      </c>
      <c r="M65" s="16">
        <v>230</v>
      </c>
      <c r="N65" s="18">
        <f t="shared" si="1"/>
        <v>220.25</v>
      </c>
    </row>
    <row r="66" spans="1:14" ht="12" customHeight="1">
      <c r="A66" s="10" t="s">
        <v>94</v>
      </c>
      <c r="B66" s="18">
        <v>66</v>
      </c>
      <c r="C66" s="16">
        <v>66</v>
      </c>
      <c r="D66" s="16">
        <v>65</v>
      </c>
      <c r="E66" s="16">
        <v>63</v>
      </c>
      <c r="F66" s="16">
        <v>58</v>
      </c>
      <c r="G66" s="16">
        <v>63</v>
      </c>
      <c r="H66" s="16">
        <v>63</v>
      </c>
      <c r="I66" s="16">
        <v>55</v>
      </c>
      <c r="J66" s="16">
        <v>48</v>
      </c>
      <c r="K66" s="16">
        <v>38</v>
      </c>
      <c r="L66" s="16">
        <v>45</v>
      </c>
      <c r="M66" s="16">
        <v>50</v>
      </c>
      <c r="N66" s="18">
        <f t="shared" si="1"/>
        <v>56.666666666666664</v>
      </c>
    </row>
    <row r="67" spans="1:14" ht="12" customHeight="1">
      <c r="A67" s="10" t="s">
        <v>95</v>
      </c>
      <c r="B67" s="18">
        <v>296</v>
      </c>
      <c r="C67" s="16">
        <v>282</v>
      </c>
      <c r="D67" s="16">
        <v>281</v>
      </c>
      <c r="E67" s="16">
        <v>286</v>
      </c>
      <c r="F67" s="16">
        <v>266</v>
      </c>
      <c r="G67" s="16">
        <v>295</v>
      </c>
      <c r="H67" s="16">
        <v>326</v>
      </c>
      <c r="I67" s="16">
        <v>312</v>
      </c>
      <c r="J67" s="16">
        <v>310</v>
      </c>
      <c r="K67" s="16">
        <v>297</v>
      </c>
      <c r="L67" s="16">
        <v>328</v>
      </c>
      <c r="M67" s="16">
        <v>357</v>
      </c>
      <c r="N67" s="18">
        <f t="shared" si="1"/>
        <v>303</v>
      </c>
    </row>
    <row r="68" spans="1:14" s="23" customFormat="1" ht="24.75" customHeight="1">
      <c r="A68" s="19" t="s">
        <v>96</v>
      </c>
      <c r="B68" s="21">
        <v>155751</v>
      </c>
      <c r="C68" s="20">
        <v>148987</v>
      </c>
      <c r="D68" s="20">
        <v>146854</v>
      </c>
      <c r="E68" s="20">
        <v>145558</v>
      </c>
      <c r="F68" s="20">
        <v>146343</v>
      </c>
      <c r="G68" s="20">
        <v>152642</v>
      </c>
      <c r="H68" s="20">
        <v>157972</v>
      </c>
      <c r="I68" s="20">
        <v>160568</v>
      </c>
      <c r="J68" s="20">
        <v>166496</v>
      </c>
      <c r="K68" s="20">
        <v>168779</v>
      </c>
      <c r="L68" s="20">
        <v>169016</v>
      </c>
      <c r="M68" s="20">
        <v>164998</v>
      </c>
      <c r="N68" s="21">
        <f t="shared" si="1"/>
        <v>156997</v>
      </c>
    </row>
    <row r="69" spans="1:14" ht="12" customHeight="1">
      <c r="A69" s="10" t="s">
        <v>97</v>
      </c>
      <c r="B69" s="18">
        <v>10845</v>
      </c>
      <c r="C69" s="16">
        <v>10576</v>
      </c>
      <c r="D69" s="16">
        <v>10509</v>
      </c>
      <c r="E69" s="16">
        <v>10534</v>
      </c>
      <c r="F69" s="16">
        <v>10830</v>
      </c>
      <c r="G69" s="16">
        <v>11367</v>
      </c>
      <c r="H69" s="16">
        <v>11579</v>
      </c>
      <c r="I69" s="16">
        <v>11472</v>
      </c>
      <c r="J69" s="16">
        <v>11353</v>
      </c>
      <c r="K69" s="16">
        <v>11426</v>
      </c>
      <c r="L69" s="16">
        <v>11455</v>
      </c>
      <c r="M69" s="16">
        <v>11143</v>
      </c>
      <c r="N69" s="18">
        <f t="shared" si="1"/>
        <v>11090.75</v>
      </c>
    </row>
    <row r="70" spans="1:14" ht="12" customHeight="1">
      <c r="A70" s="10" t="s">
        <v>98</v>
      </c>
      <c r="B70" s="18">
        <v>6889</v>
      </c>
      <c r="C70" s="16">
        <v>6932</v>
      </c>
      <c r="D70" s="16">
        <v>6840</v>
      </c>
      <c r="E70" s="16">
        <v>6849</v>
      </c>
      <c r="F70" s="16">
        <v>6996</v>
      </c>
      <c r="G70" s="16">
        <v>7071</v>
      </c>
      <c r="H70" s="16">
        <v>7227</v>
      </c>
      <c r="I70" s="16">
        <v>7115</v>
      </c>
      <c r="J70" s="16">
        <v>7193</v>
      </c>
      <c r="K70" s="16">
        <v>7246</v>
      </c>
      <c r="L70" s="16">
        <v>7273</v>
      </c>
      <c r="M70" s="16">
        <v>6964</v>
      </c>
      <c r="N70" s="18">
        <f aca="true" t="shared" si="2" ref="N70:N101">IF(SUM(B70:M70)&gt;0,AVERAGE(B70:M70)," ")</f>
        <v>7049.583333333333</v>
      </c>
    </row>
    <row r="71" spans="1:14" ht="12" customHeight="1">
      <c r="A71" s="10" t="s">
        <v>99</v>
      </c>
      <c r="B71" s="18">
        <v>8505</v>
      </c>
      <c r="C71" s="16">
        <v>8090</v>
      </c>
      <c r="D71" s="16">
        <v>8231</v>
      </c>
      <c r="E71" s="16">
        <v>8301</v>
      </c>
      <c r="F71" s="16">
        <v>8414</v>
      </c>
      <c r="G71" s="16">
        <v>8628</v>
      </c>
      <c r="H71" s="16">
        <v>8935</v>
      </c>
      <c r="I71" s="16">
        <v>8849</v>
      </c>
      <c r="J71" s="16">
        <v>8871</v>
      </c>
      <c r="K71" s="16">
        <v>9061</v>
      </c>
      <c r="L71" s="16">
        <v>8937</v>
      </c>
      <c r="M71" s="16">
        <v>8905</v>
      </c>
      <c r="N71" s="18">
        <f t="shared" si="2"/>
        <v>8643.916666666666</v>
      </c>
    </row>
    <row r="72" spans="1:14" ht="12" customHeight="1">
      <c r="A72" s="10" t="s">
        <v>100</v>
      </c>
      <c r="B72" s="18">
        <v>15582</v>
      </c>
      <c r="C72" s="16">
        <v>14753</v>
      </c>
      <c r="D72" s="16">
        <v>14733</v>
      </c>
      <c r="E72" s="16">
        <v>14860</v>
      </c>
      <c r="F72" s="16">
        <v>14963</v>
      </c>
      <c r="G72" s="16">
        <v>15849</v>
      </c>
      <c r="H72" s="16">
        <v>15794</v>
      </c>
      <c r="I72" s="16">
        <v>15412</v>
      </c>
      <c r="J72" s="16">
        <v>15735</v>
      </c>
      <c r="K72" s="16">
        <v>15965</v>
      </c>
      <c r="L72" s="16">
        <v>15798</v>
      </c>
      <c r="M72" s="16">
        <v>18262</v>
      </c>
      <c r="N72" s="18">
        <f t="shared" si="2"/>
        <v>15642.166666666666</v>
      </c>
    </row>
    <row r="73" spans="1:14" ht="12" customHeight="1">
      <c r="A73" s="10" t="s">
        <v>101</v>
      </c>
      <c r="B73" s="18">
        <v>2165</v>
      </c>
      <c r="C73" s="16">
        <v>1601</v>
      </c>
      <c r="D73" s="16">
        <v>1789</v>
      </c>
      <c r="E73" s="16">
        <v>2160</v>
      </c>
      <c r="F73" s="16">
        <v>2136</v>
      </c>
      <c r="G73" s="16">
        <v>2163</v>
      </c>
      <c r="H73" s="16">
        <v>2158</v>
      </c>
      <c r="I73" s="16">
        <v>2138</v>
      </c>
      <c r="J73" s="16">
        <v>1994</v>
      </c>
      <c r="K73" s="16">
        <v>1941</v>
      </c>
      <c r="L73" s="16">
        <v>1658</v>
      </c>
      <c r="M73" s="16">
        <v>1972</v>
      </c>
      <c r="N73" s="18">
        <f t="shared" si="2"/>
        <v>1989.5833333333333</v>
      </c>
    </row>
    <row r="74" spans="1:14" ht="12" customHeight="1">
      <c r="A74" s="10" t="s">
        <v>102</v>
      </c>
      <c r="B74" s="18">
        <v>4667</v>
      </c>
      <c r="C74" s="16">
        <v>4315</v>
      </c>
      <c r="D74" s="16">
        <v>4348</v>
      </c>
      <c r="E74" s="16">
        <v>4538</v>
      </c>
      <c r="F74" s="16">
        <v>4424</v>
      </c>
      <c r="G74" s="16">
        <v>4604</v>
      </c>
      <c r="H74" s="16">
        <v>4657</v>
      </c>
      <c r="I74" s="16">
        <v>4480</v>
      </c>
      <c r="J74" s="16">
        <v>4633</v>
      </c>
      <c r="K74" s="16">
        <v>4764</v>
      </c>
      <c r="L74" s="16">
        <v>4643</v>
      </c>
      <c r="M74" s="16">
        <v>4422</v>
      </c>
      <c r="N74" s="18">
        <f t="shared" si="2"/>
        <v>4541.25</v>
      </c>
    </row>
    <row r="75" spans="1:14" ht="12" customHeight="1">
      <c r="A75" s="10" t="s">
        <v>103</v>
      </c>
      <c r="B75" s="18">
        <v>1465</v>
      </c>
      <c r="C75" s="16">
        <v>1337</v>
      </c>
      <c r="D75" s="16">
        <v>1372</v>
      </c>
      <c r="E75" s="16">
        <v>1385</v>
      </c>
      <c r="F75" s="16">
        <v>1335</v>
      </c>
      <c r="G75" s="16">
        <v>1355</v>
      </c>
      <c r="H75" s="16">
        <v>1415</v>
      </c>
      <c r="I75" s="16">
        <v>1359</v>
      </c>
      <c r="J75" s="16">
        <v>1370</v>
      </c>
      <c r="K75" s="16">
        <v>1380</v>
      </c>
      <c r="L75" s="16">
        <v>1374</v>
      </c>
      <c r="M75" s="16">
        <v>1353</v>
      </c>
      <c r="N75" s="18">
        <f t="shared" si="2"/>
        <v>1375</v>
      </c>
    </row>
    <row r="76" spans="1:14" ht="12" customHeight="1">
      <c r="A76" s="10" t="s">
        <v>104</v>
      </c>
      <c r="B76" s="18">
        <v>2036</v>
      </c>
      <c r="C76" s="16">
        <v>1920</v>
      </c>
      <c r="D76" s="16">
        <v>1875</v>
      </c>
      <c r="E76" s="16">
        <v>2032</v>
      </c>
      <c r="F76" s="16">
        <v>2040</v>
      </c>
      <c r="G76" s="16">
        <v>2105</v>
      </c>
      <c r="H76" s="16">
        <v>2151</v>
      </c>
      <c r="I76" s="16">
        <v>2153</v>
      </c>
      <c r="J76" s="16">
        <v>2140</v>
      </c>
      <c r="K76" s="16">
        <v>2117</v>
      </c>
      <c r="L76" s="16">
        <v>2058</v>
      </c>
      <c r="M76" s="16">
        <v>2103</v>
      </c>
      <c r="N76" s="18">
        <f t="shared" si="2"/>
        <v>2060.8333333333335</v>
      </c>
    </row>
    <row r="77" spans="1:14" ht="12" customHeight="1">
      <c r="A77" s="10" t="s">
        <v>105</v>
      </c>
      <c r="B77" s="18">
        <v>6586</v>
      </c>
      <c r="C77" s="16">
        <v>6672</v>
      </c>
      <c r="D77" s="16">
        <v>6650</v>
      </c>
      <c r="E77" s="16">
        <v>6686</v>
      </c>
      <c r="F77" s="16">
        <v>6853</v>
      </c>
      <c r="G77" s="16">
        <v>7088</v>
      </c>
      <c r="H77" s="16">
        <v>7786</v>
      </c>
      <c r="I77" s="16">
        <v>7850</v>
      </c>
      <c r="J77" s="16">
        <v>7850</v>
      </c>
      <c r="K77" s="16">
        <v>7871</v>
      </c>
      <c r="L77" s="16">
        <v>8034</v>
      </c>
      <c r="M77" s="16">
        <v>8147</v>
      </c>
      <c r="N77" s="18">
        <f t="shared" si="2"/>
        <v>7339.416666666667</v>
      </c>
    </row>
    <row r="78" spans="1:14" ht="12" customHeight="1">
      <c r="A78" s="10" t="s">
        <v>106</v>
      </c>
      <c r="B78" s="18">
        <v>1451</v>
      </c>
      <c r="C78" s="16">
        <v>1310</v>
      </c>
      <c r="D78" s="16">
        <v>1403</v>
      </c>
      <c r="E78" s="16">
        <v>1476</v>
      </c>
      <c r="F78" s="16">
        <v>1442</v>
      </c>
      <c r="G78" s="16">
        <v>1498</v>
      </c>
      <c r="H78" s="16">
        <v>1579</v>
      </c>
      <c r="I78" s="16">
        <v>1544</v>
      </c>
      <c r="J78" s="16">
        <v>1620</v>
      </c>
      <c r="K78" s="16">
        <v>1602</v>
      </c>
      <c r="L78" s="16">
        <v>1611</v>
      </c>
      <c r="M78" s="16">
        <v>1563</v>
      </c>
      <c r="N78" s="18">
        <f t="shared" si="2"/>
        <v>1508.25</v>
      </c>
    </row>
    <row r="79" spans="1:14" ht="12" customHeight="1">
      <c r="A79" s="10" t="s">
        <v>107</v>
      </c>
      <c r="B79" s="18">
        <v>26</v>
      </c>
      <c r="C79" s="16">
        <v>25</v>
      </c>
      <c r="D79" s="16">
        <v>28</v>
      </c>
      <c r="E79" s="16">
        <v>29</v>
      </c>
      <c r="F79" s="16">
        <v>27</v>
      </c>
      <c r="G79" s="16">
        <v>23</v>
      </c>
      <c r="H79" s="16">
        <v>23</v>
      </c>
      <c r="I79" s="16">
        <v>19</v>
      </c>
      <c r="J79" s="16">
        <v>20</v>
      </c>
      <c r="K79" s="16">
        <v>16</v>
      </c>
      <c r="L79" s="16">
        <v>19</v>
      </c>
      <c r="M79" s="16">
        <v>19</v>
      </c>
      <c r="N79" s="18">
        <f t="shared" si="2"/>
        <v>22.833333333333332</v>
      </c>
    </row>
    <row r="80" spans="1:14" ht="12" customHeight="1">
      <c r="A80" s="10" t="s">
        <v>108</v>
      </c>
      <c r="B80" s="18">
        <v>40</v>
      </c>
      <c r="C80" s="16">
        <v>35</v>
      </c>
      <c r="D80" s="16">
        <v>35</v>
      </c>
      <c r="E80" s="16">
        <v>30</v>
      </c>
      <c r="F80" s="16">
        <v>39</v>
      </c>
      <c r="G80" s="16">
        <v>39</v>
      </c>
      <c r="H80" s="16">
        <v>38</v>
      </c>
      <c r="I80" s="16">
        <v>38</v>
      </c>
      <c r="J80" s="16">
        <v>38</v>
      </c>
      <c r="K80" s="16">
        <v>39</v>
      </c>
      <c r="L80" s="16">
        <v>32</v>
      </c>
      <c r="M80" s="16">
        <v>34</v>
      </c>
      <c r="N80" s="18">
        <f t="shared" si="2"/>
        <v>36.416666666666664</v>
      </c>
    </row>
    <row r="81" spans="1:14" ht="12" customHeight="1">
      <c r="A81" s="10" t="s">
        <v>109</v>
      </c>
      <c r="B81" s="18">
        <v>15</v>
      </c>
      <c r="C81" s="16">
        <v>13</v>
      </c>
      <c r="D81" s="16">
        <v>11</v>
      </c>
      <c r="E81" s="16">
        <v>10</v>
      </c>
      <c r="F81" s="16">
        <v>10</v>
      </c>
      <c r="G81" s="16">
        <v>8</v>
      </c>
      <c r="H81" s="16">
        <v>8</v>
      </c>
      <c r="I81" s="16">
        <v>7</v>
      </c>
      <c r="J81" s="16">
        <v>9</v>
      </c>
      <c r="K81" s="16">
        <v>9</v>
      </c>
      <c r="L81" s="16">
        <v>10</v>
      </c>
      <c r="M81" s="16">
        <v>10</v>
      </c>
      <c r="N81" s="18">
        <f t="shared" si="2"/>
        <v>10</v>
      </c>
    </row>
    <row r="82" spans="1:14" ht="12" customHeight="1">
      <c r="A82" s="10" t="s">
        <v>110</v>
      </c>
      <c r="B82" s="18">
        <v>21</v>
      </c>
      <c r="C82" s="16">
        <v>23</v>
      </c>
      <c r="D82" s="16">
        <v>17</v>
      </c>
      <c r="E82" s="16">
        <v>18</v>
      </c>
      <c r="F82" s="16">
        <v>22</v>
      </c>
      <c r="G82" s="16">
        <v>27</v>
      </c>
      <c r="H82" s="16">
        <v>21</v>
      </c>
      <c r="I82" s="16">
        <v>20</v>
      </c>
      <c r="J82" s="16">
        <v>23</v>
      </c>
      <c r="K82" s="16">
        <v>21</v>
      </c>
      <c r="L82" s="16">
        <v>25</v>
      </c>
      <c r="M82" s="16">
        <v>32</v>
      </c>
      <c r="N82" s="18">
        <f t="shared" si="2"/>
        <v>22.5</v>
      </c>
    </row>
    <row r="83" spans="1:14" ht="12" customHeight="1">
      <c r="A83" s="10" t="s">
        <v>111</v>
      </c>
      <c r="B83" s="18">
        <v>58</v>
      </c>
      <c r="C83" s="16">
        <v>65</v>
      </c>
      <c r="D83" s="16">
        <v>64</v>
      </c>
      <c r="E83" s="16">
        <v>82</v>
      </c>
      <c r="F83" s="16">
        <v>79</v>
      </c>
      <c r="G83" s="16">
        <v>70</v>
      </c>
      <c r="H83" s="16">
        <v>87</v>
      </c>
      <c r="I83" s="16">
        <v>85</v>
      </c>
      <c r="J83" s="16">
        <v>72</v>
      </c>
      <c r="K83" s="16">
        <v>78</v>
      </c>
      <c r="L83" s="16">
        <v>85</v>
      </c>
      <c r="M83" s="16">
        <v>82</v>
      </c>
      <c r="N83" s="18">
        <f t="shared" si="2"/>
        <v>75.58333333333333</v>
      </c>
    </row>
    <row r="84" spans="1:14" ht="12" customHeight="1">
      <c r="A84" s="10" t="s">
        <v>112</v>
      </c>
      <c r="B84" s="18">
        <v>48</v>
      </c>
      <c r="C84" s="16">
        <v>43</v>
      </c>
      <c r="D84" s="16">
        <v>42</v>
      </c>
      <c r="E84" s="16">
        <v>44</v>
      </c>
      <c r="F84" s="16">
        <v>34</v>
      </c>
      <c r="G84" s="16">
        <v>36</v>
      </c>
      <c r="H84" s="16">
        <v>34</v>
      </c>
      <c r="I84" s="16">
        <v>30</v>
      </c>
      <c r="J84" s="16">
        <v>35</v>
      </c>
      <c r="K84" s="16">
        <v>44</v>
      </c>
      <c r="L84" s="16">
        <v>43</v>
      </c>
      <c r="M84" s="16">
        <v>44</v>
      </c>
      <c r="N84" s="18">
        <f t="shared" si="2"/>
        <v>39.75</v>
      </c>
    </row>
    <row r="85" spans="1:14" ht="12" customHeight="1">
      <c r="A85" s="10" t="s">
        <v>113</v>
      </c>
      <c r="B85" s="18">
        <v>77</v>
      </c>
      <c r="C85" s="16">
        <v>73</v>
      </c>
      <c r="D85" s="16">
        <v>71</v>
      </c>
      <c r="E85" s="16">
        <v>75</v>
      </c>
      <c r="F85" s="16">
        <v>64</v>
      </c>
      <c r="G85" s="16">
        <v>66</v>
      </c>
      <c r="H85" s="16">
        <v>72</v>
      </c>
      <c r="I85" s="16">
        <v>66</v>
      </c>
      <c r="J85" s="16">
        <v>67</v>
      </c>
      <c r="K85" s="16">
        <v>70</v>
      </c>
      <c r="L85" s="16">
        <v>73</v>
      </c>
      <c r="M85" s="16">
        <v>67</v>
      </c>
      <c r="N85" s="18">
        <f t="shared" si="2"/>
        <v>70.08333333333333</v>
      </c>
    </row>
    <row r="86" spans="1:14" ht="12" customHeight="1">
      <c r="A86" s="10" t="s">
        <v>114</v>
      </c>
      <c r="B86" s="18">
        <v>144</v>
      </c>
      <c r="C86" s="16">
        <v>138</v>
      </c>
      <c r="D86" s="16">
        <v>136</v>
      </c>
      <c r="E86" s="16">
        <v>139</v>
      </c>
      <c r="F86" s="16">
        <v>128</v>
      </c>
      <c r="G86" s="16">
        <v>118</v>
      </c>
      <c r="H86" s="16">
        <v>114</v>
      </c>
      <c r="I86" s="16">
        <v>112</v>
      </c>
      <c r="J86" s="16">
        <v>116</v>
      </c>
      <c r="K86" s="16">
        <v>127</v>
      </c>
      <c r="L86" s="16">
        <v>118</v>
      </c>
      <c r="M86" s="16">
        <v>121</v>
      </c>
      <c r="N86" s="18">
        <f t="shared" si="2"/>
        <v>125.91666666666667</v>
      </c>
    </row>
    <row r="87" spans="1:14" ht="12" customHeight="1">
      <c r="A87" s="10" t="s">
        <v>115</v>
      </c>
      <c r="B87" s="18">
        <v>61</v>
      </c>
      <c r="C87" s="16">
        <v>49</v>
      </c>
      <c r="D87" s="16">
        <v>52</v>
      </c>
      <c r="E87" s="16">
        <v>62</v>
      </c>
      <c r="F87" s="16">
        <v>61</v>
      </c>
      <c r="G87" s="16">
        <v>63</v>
      </c>
      <c r="H87" s="16">
        <v>59</v>
      </c>
      <c r="I87" s="16">
        <v>54</v>
      </c>
      <c r="J87" s="16">
        <v>59</v>
      </c>
      <c r="K87" s="16">
        <v>45</v>
      </c>
      <c r="L87" s="16">
        <v>48</v>
      </c>
      <c r="M87" s="16">
        <v>49</v>
      </c>
      <c r="N87" s="18">
        <f t="shared" si="2"/>
        <v>55.166666666666664</v>
      </c>
    </row>
    <row r="88" spans="1:14" ht="12" customHeight="1">
      <c r="A88" s="10" t="s">
        <v>116</v>
      </c>
      <c r="B88" s="18">
        <v>8</v>
      </c>
      <c r="C88" s="16">
        <v>8</v>
      </c>
      <c r="D88" s="16">
        <v>11</v>
      </c>
      <c r="E88" s="16">
        <v>13</v>
      </c>
      <c r="F88" s="16">
        <v>16</v>
      </c>
      <c r="G88" s="16">
        <v>18</v>
      </c>
      <c r="H88" s="16">
        <v>20</v>
      </c>
      <c r="I88" s="16">
        <v>13</v>
      </c>
      <c r="J88" s="16">
        <v>16</v>
      </c>
      <c r="K88" s="16">
        <v>15</v>
      </c>
      <c r="L88" s="16">
        <v>19</v>
      </c>
      <c r="M88" s="16">
        <v>16</v>
      </c>
      <c r="N88" s="18">
        <f t="shared" si="2"/>
        <v>14.416666666666666</v>
      </c>
    </row>
    <row r="89" spans="1:14" s="23" customFormat="1" ht="24.75" customHeight="1">
      <c r="A89" s="19" t="s">
        <v>117</v>
      </c>
      <c r="B89" s="21">
        <v>60689</v>
      </c>
      <c r="C89" s="20">
        <v>57978</v>
      </c>
      <c r="D89" s="20">
        <v>58217</v>
      </c>
      <c r="E89" s="20">
        <v>59323</v>
      </c>
      <c r="F89" s="20">
        <v>59913</v>
      </c>
      <c r="G89" s="20">
        <v>62196</v>
      </c>
      <c r="H89" s="20">
        <v>63757</v>
      </c>
      <c r="I89" s="20">
        <v>62816</v>
      </c>
      <c r="J89" s="20">
        <v>63214</v>
      </c>
      <c r="K89" s="20">
        <v>63837</v>
      </c>
      <c r="L89" s="20">
        <v>63313</v>
      </c>
      <c r="M89" s="20">
        <v>65308</v>
      </c>
      <c r="N89" s="21">
        <f t="shared" si="2"/>
        <v>61713.416666666664</v>
      </c>
    </row>
    <row r="90" spans="1:14" ht="12" customHeight="1">
      <c r="A90" s="11" t="s">
        <v>118</v>
      </c>
      <c r="B90" s="18">
        <v>2340</v>
      </c>
      <c r="C90" s="16">
        <v>2490</v>
      </c>
      <c r="D90" s="16">
        <v>2485</v>
      </c>
      <c r="E90" s="16">
        <v>2257</v>
      </c>
      <c r="F90" s="16">
        <v>2643</v>
      </c>
      <c r="G90" s="16">
        <v>2754</v>
      </c>
      <c r="H90" s="16">
        <v>2763</v>
      </c>
      <c r="I90" s="16">
        <v>2786</v>
      </c>
      <c r="J90" s="16">
        <v>2838</v>
      </c>
      <c r="K90" s="16">
        <v>2816</v>
      </c>
      <c r="L90" s="16">
        <v>2699</v>
      </c>
      <c r="M90" s="16">
        <v>2689</v>
      </c>
      <c r="N90" s="18">
        <f t="shared" si="2"/>
        <v>2630</v>
      </c>
    </row>
    <row r="91" spans="1:14" ht="12" customHeight="1">
      <c r="A91" s="11" t="s">
        <v>119</v>
      </c>
      <c r="B91" s="18">
        <v>465</v>
      </c>
      <c r="C91" s="16">
        <v>489</v>
      </c>
      <c r="D91" s="16">
        <v>470</v>
      </c>
      <c r="E91" s="16">
        <v>457</v>
      </c>
      <c r="F91" s="16">
        <v>452</v>
      </c>
      <c r="G91" s="16">
        <v>546</v>
      </c>
      <c r="H91" s="16">
        <v>469</v>
      </c>
      <c r="I91" s="16">
        <v>452</v>
      </c>
      <c r="J91" s="16">
        <v>446</v>
      </c>
      <c r="K91" s="16">
        <v>420</v>
      </c>
      <c r="L91" s="16">
        <v>441</v>
      </c>
      <c r="M91" s="16">
        <v>438</v>
      </c>
      <c r="N91" s="18">
        <f t="shared" si="2"/>
        <v>462.0833333333333</v>
      </c>
    </row>
    <row r="92" spans="1:14" ht="12" customHeight="1">
      <c r="A92" s="11" t="s">
        <v>120</v>
      </c>
      <c r="B92" s="18">
        <v>19366</v>
      </c>
      <c r="C92" s="16">
        <v>18400</v>
      </c>
      <c r="D92" s="16">
        <v>17995</v>
      </c>
      <c r="E92" s="16">
        <v>17476</v>
      </c>
      <c r="F92" s="16">
        <v>17709</v>
      </c>
      <c r="G92" s="16">
        <v>18506</v>
      </c>
      <c r="H92" s="16">
        <v>17651</v>
      </c>
      <c r="I92" s="16">
        <v>17225</v>
      </c>
      <c r="J92" s="16">
        <v>17480</v>
      </c>
      <c r="K92" s="16">
        <v>18010</v>
      </c>
      <c r="L92" s="16">
        <v>18150</v>
      </c>
      <c r="M92" s="16">
        <v>17416</v>
      </c>
      <c r="N92" s="18">
        <f t="shared" si="2"/>
        <v>17948.666666666668</v>
      </c>
    </row>
    <row r="93" spans="1:14" ht="12" customHeight="1">
      <c r="A93" s="11" t="s">
        <v>121</v>
      </c>
      <c r="B93" s="18">
        <v>140353</v>
      </c>
      <c r="C93" s="16">
        <v>131114</v>
      </c>
      <c r="D93" s="16">
        <v>134104</v>
      </c>
      <c r="E93" s="16">
        <v>136711</v>
      </c>
      <c r="F93" s="16">
        <v>135534</v>
      </c>
      <c r="G93" s="16">
        <v>141088</v>
      </c>
      <c r="H93" s="16">
        <v>142675</v>
      </c>
      <c r="I93" s="16">
        <v>140839</v>
      </c>
      <c r="J93" s="16">
        <v>144098</v>
      </c>
      <c r="K93" s="16">
        <v>145263</v>
      </c>
      <c r="L93" s="16">
        <v>142003</v>
      </c>
      <c r="M93" s="16">
        <v>135360</v>
      </c>
      <c r="N93" s="18">
        <f t="shared" si="2"/>
        <v>139095.16666666666</v>
      </c>
    </row>
    <row r="94" spans="1:14" ht="12" customHeight="1">
      <c r="A94" s="11" t="s">
        <v>122</v>
      </c>
      <c r="B94" s="18">
        <v>678</v>
      </c>
      <c r="C94" s="16">
        <v>626</v>
      </c>
      <c r="D94" s="16">
        <v>607</v>
      </c>
      <c r="E94" s="16">
        <v>527</v>
      </c>
      <c r="F94" s="16">
        <v>470</v>
      </c>
      <c r="G94" s="16">
        <v>467</v>
      </c>
      <c r="H94" s="16">
        <v>521</v>
      </c>
      <c r="I94" s="16">
        <v>571</v>
      </c>
      <c r="J94" s="16">
        <v>608</v>
      </c>
      <c r="K94" s="16">
        <v>608</v>
      </c>
      <c r="L94" s="16">
        <v>606</v>
      </c>
      <c r="M94" s="16">
        <v>587</v>
      </c>
      <c r="N94" s="18">
        <f t="shared" si="2"/>
        <v>573</v>
      </c>
    </row>
    <row r="95" spans="1:14" ht="12" customHeight="1">
      <c r="A95" s="11" t="s">
        <v>123</v>
      </c>
      <c r="B95" s="18">
        <v>3591</v>
      </c>
      <c r="C95" s="16">
        <v>3364</v>
      </c>
      <c r="D95" s="16">
        <v>3277</v>
      </c>
      <c r="E95" s="16">
        <v>3269</v>
      </c>
      <c r="F95" s="16">
        <v>3182</v>
      </c>
      <c r="G95" s="16">
        <v>3269</v>
      </c>
      <c r="H95" s="16">
        <v>3429</v>
      </c>
      <c r="I95" s="16">
        <v>3321</v>
      </c>
      <c r="J95" s="16">
        <v>3447</v>
      </c>
      <c r="K95" s="16">
        <v>3496</v>
      </c>
      <c r="L95" s="16">
        <v>3508</v>
      </c>
      <c r="M95" s="16">
        <v>3565</v>
      </c>
      <c r="N95" s="18">
        <f t="shared" si="2"/>
        <v>3393.1666666666665</v>
      </c>
    </row>
    <row r="96" spans="1:14" ht="12" customHeight="1">
      <c r="A96" s="11" t="s">
        <v>124</v>
      </c>
      <c r="B96" s="18">
        <v>4498</v>
      </c>
      <c r="C96" s="16">
        <v>4157</v>
      </c>
      <c r="D96" s="16">
        <v>4208</v>
      </c>
      <c r="E96" s="16">
        <v>4389</v>
      </c>
      <c r="F96" s="16">
        <v>4426</v>
      </c>
      <c r="G96" s="16">
        <v>4638</v>
      </c>
      <c r="H96" s="16">
        <v>4759</v>
      </c>
      <c r="I96" s="16">
        <v>4617</v>
      </c>
      <c r="J96" s="16">
        <v>4689</v>
      </c>
      <c r="K96" s="16">
        <v>4789</v>
      </c>
      <c r="L96" s="16">
        <v>4513</v>
      </c>
      <c r="M96" s="16">
        <v>4568</v>
      </c>
      <c r="N96" s="18">
        <f t="shared" si="2"/>
        <v>4520.916666666667</v>
      </c>
    </row>
    <row r="97" spans="1:14" ht="12" customHeight="1">
      <c r="A97" s="11" t="s">
        <v>125</v>
      </c>
      <c r="B97" s="18">
        <v>6367</v>
      </c>
      <c r="C97" s="16">
        <v>6123</v>
      </c>
      <c r="D97" s="16">
        <v>6185</v>
      </c>
      <c r="E97" s="16">
        <v>6345</v>
      </c>
      <c r="F97" s="16">
        <v>6216</v>
      </c>
      <c r="G97" s="16">
        <v>6378</v>
      </c>
      <c r="H97" s="16">
        <v>6468</v>
      </c>
      <c r="I97" s="16">
        <v>6379</v>
      </c>
      <c r="J97" s="16">
        <v>6464</v>
      </c>
      <c r="K97" s="16">
        <v>6674</v>
      </c>
      <c r="L97" s="16">
        <v>6880</v>
      </c>
      <c r="M97" s="16">
        <v>6732</v>
      </c>
      <c r="N97" s="18">
        <f t="shared" si="2"/>
        <v>6434.25</v>
      </c>
    </row>
    <row r="98" spans="1:14" ht="12" customHeight="1">
      <c r="A98" s="11" t="s">
        <v>126</v>
      </c>
      <c r="B98" s="18">
        <v>12211</v>
      </c>
      <c r="C98" s="16">
        <v>12014</v>
      </c>
      <c r="D98" s="16">
        <v>11838</v>
      </c>
      <c r="E98" s="16">
        <v>12146</v>
      </c>
      <c r="F98" s="16">
        <v>12292</v>
      </c>
      <c r="G98" s="16">
        <v>12459</v>
      </c>
      <c r="H98" s="16">
        <v>12459</v>
      </c>
      <c r="I98" s="16">
        <v>12254</v>
      </c>
      <c r="J98" s="16">
        <v>12194</v>
      </c>
      <c r="K98" s="16">
        <v>11920</v>
      </c>
      <c r="L98" s="16">
        <v>12010</v>
      </c>
      <c r="M98" s="16">
        <v>12116</v>
      </c>
      <c r="N98" s="18">
        <f t="shared" si="2"/>
        <v>12159.416666666666</v>
      </c>
    </row>
    <row r="99" spans="1:14" ht="12" customHeight="1">
      <c r="A99" s="11" t="s">
        <v>127</v>
      </c>
      <c r="B99" s="18">
        <v>23707</v>
      </c>
      <c r="C99" s="16">
        <v>22797</v>
      </c>
      <c r="D99" s="16">
        <v>22869</v>
      </c>
      <c r="E99" s="16">
        <v>24289</v>
      </c>
      <c r="F99" s="16">
        <v>23692</v>
      </c>
      <c r="G99" s="16">
        <v>24762</v>
      </c>
      <c r="H99" s="16">
        <v>25044</v>
      </c>
      <c r="I99" s="16">
        <v>24008</v>
      </c>
      <c r="J99" s="16">
        <v>24356</v>
      </c>
      <c r="K99" s="16">
        <v>24218</v>
      </c>
      <c r="L99" s="16">
        <v>23682</v>
      </c>
      <c r="M99" s="16">
        <v>23697</v>
      </c>
      <c r="N99" s="18">
        <f t="shared" si="2"/>
        <v>23926.75</v>
      </c>
    </row>
    <row r="100" spans="1:14" ht="12" customHeight="1">
      <c r="A100" s="11" t="s">
        <v>128</v>
      </c>
      <c r="B100" s="18">
        <v>228</v>
      </c>
      <c r="C100" s="16">
        <v>359</v>
      </c>
      <c r="D100" s="16">
        <v>375</v>
      </c>
      <c r="E100" s="16">
        <v>356</v>
      </c>
      <c r="F100" s="16">
        <v>335</v>
      </c>
      <c r="G100" s="16">
        <v>365</v>
      </c>
      <c r="H100" s="16">
        <v>379</v>
      </c>
      <c r="I100" s="16">
        <v>390</v>
      </c>
      <c r="J100" s="16">
        <v>398</v>
      </c>
      <c r="K100" s="16">
        <v>415</v>
      </c>
      <c r="L100" s="16">
        <v>414</v>
      </c>
      <c r="M100" s="16">
        <v>423</v>
      </c>
      <c r="N100" s="18">
        <f t="shared" si="2"/>
        <v>369.75</v>
      </c>
    </row>
    <row r="101" spans="1:14" ht="12" customHeight="1">
      <c r="A101" s="11" t="s">
        <v>129</v>
      </c>
      <c r="B101" s="18">
        <v>1117</v>
      </c>
      <c r="C101" s="16">
        <v>1023</v>
      </c>
      <c r="D101" s="16">
        <v>1072</v>
      </c>
      <c r="E101" s="16">
        <v>1118</v>
      </c>
      <c r="F101" s="16">
        <v>1057</v>
      </c>
      <c r="G101" s="16">
        <v>1062</v>
      </c>
      <c r="H101" s="16">
        <v>1120</v>
      </c>
      <c r="I101" s="16">
        <v>1070</v>
      </c>
      <c r="J101" s="16">
        <v>1086</v>
      </c>
      <c r="K101" s="16">
        <v>1100</v>
      </c>
      <c r="L101" s="16">
        <v>1146</v>
      </c>
      <c r="M101" s="16">
        <v>1094</v>
      </c>
      <c r="N101" s="18">
        <f t="shared" si="2"/>
        <v>1088.75</v>
      </c>
    </row>
    <row r="102" spans="1:14" ht="12" customHeight="1">
      <c r="A102" s="11" t="s">
        <v>130</v>
      </c>
      <c r="B102" s="18">
        <v>1139</v>
      </c>
      <c r="C102" s="16">
        <v>1031</v>
      </c>
      <c r="D102" s="16">
        <v>1055</v>
      </c>
      <c r="E102" s="16">
        <v>1144</v>
      </c>
      <c r="F102" s="16">
        <v>1051</v>
      </c>
      <c r="G102" s="16">
        <v>1154</v>
      </c>
      <c r="H102" s="16">
        <v>1130</v>
      </c>
      <c r="I102" s="16">
        <v>1056</v>
      </c>
      <c r="J102" s="16">
        <v>1079</v>
      </c>
      <c r="K102" s="16">
        <v>1066</v>
      </c>
      <c r="L102" s="16">
        <v>1141</v>
      </c>
      <c r="M102" s="16">
        <v>1213</v>
      </c>
      <c r="N102" s="18">
        <f>IF(SUM(B102:M102)&gt;0,AVERAGE(B102:M102)," ")</f>
        <v>1104.9166666666667</v>
      </c>
    </row>
    <row r="103" spans="1:14" ht="12" customHeight="1">
      <c r="A103" s="11" t="s">
        <v>131</v>
      </c>
      <c r="B103" s="18">
        <v>156</v>
      </c>
      <c r="C103" s="16">
        <v>144</v>
      </c>
      <c r="D103" s="16">
        <v>167</v>
      </c>
      <c r="E103" s="16">
        <v>173</v>
      </c>
      <c r="F103" s="16">
        <v>153</v>
      </c>
      <c r="G103" s="16">
        <v>144</v>
      </c>
      <c r="H103" s="16">
        <v>137</v>
      </c>
      <c r="I103" s="16">
        <v>134</v>
      </c>
      <c r="J103" s="16">
        <v>130</v>
      </c>
      <c r="K103" s="16">
        <v>131</v>
      </c>
      <c r="L103" s="16">
        <v>120</v>
      </c>
      <c r="M103" s="16">
        <v>121</v>
      </c>
      <c r="N103" s="18">
        <f>IF(SUM(B103:M103)&gt;0,AVERAGE(B103:M103)," ")</f>
        <v>142.5</v>
      </c>
    </row>
    <row r="104" spans="1:14" s="23" customFormat="1" ht="24.75" customHeight="1">
      <c r="A104" s="19" t="s">
        <v>132</v>
      </c>
      <c r="B104" s="21">
        <v>216216</v>
      </c>
      <c r="C104" s="20">
        <v>204131</v>
      </c>
      <c r="D104" s="20">
        <v>206707</v>
      </c>
      <c r="E104" s="20">
        <v>210657</v>
      </c>
      <c r="F104" s="20">
        <v>209212</v>
      </c>
      <c r="G104" s="20">
        <v>217592</v>
      </c>
      <c r="H104" s="20">
        <v>219004</v>
      </c>
      <c r="I104" s="20">
        <v>215102</v>
      </c>
      <c r="J104" s="20">
        <v>219313</v>
      </c>
      <c r="K104" s="20">
        <v>220926</v>
      </c>
      <c r="L104" s="20">
        <v>217313</v>
      </c>
      <c r="M104" s="20">
        <v>210019</v>
      </c>
      <c r="N104" s="21">
        <f>IF(SUM(B104:M104)&gt;0,AVERAGE(B104:M104)," ")</f>
        <v>213849.33333333334</v>
      </c>
    </row>
    <row r="105" spans="1:14" s="31" customFormat="1" ht="16.5" customHeight="1" thickBot="1">
      <c r="A105" s="28" t="s">
        <v>133</v>
      </c>
      <c r="B105" s="29">
        <v>950218</v>
      </c>
      <c r="C105" s="30">
        <v>910446</v>
      </c>
      <c r="D105" s="30">
        <v>899693</v>
      </c>
      <c r="E105" s="30">
        <v>904873</v>
      </c>
      <c r="F105" s="30">
        <v>908837</v>
      </c>
      <c r="G105" s="30">
        <v>944876</v>
      </c>
      <c r="H105" s="30">
        <v>961244</v>
      </c>
      <c r="I105" s="30">
        <v>958321</v>
      </c>
      <c r="J105" s="30">
        <v>976463</v>
      </c>
      <c r="K105" s="30">
        <v>984820</v>
      </c>
      <c r="L105" s="30">
        <v>978734</v>
      </c>
      <c r="M105" s="30">
        <v>953445</v>
      </c>
      <c r="N105" s="29">
        <f>IF(SUM(B105:M105)&gt;0,AVERAGE(B105:M105)," ")</f>
        <v>944330.8333333334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  <row r="109" ht="12">
      <c r="B109" s="26"/>
    </row>
    <row r="116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3004</v>
      </c>
      <c r="C6" s="16">
        <v>2983</v>
      </c>
      <c r="D6" s="16">
        <v>2972</v>
      </c>
      <c r="E6" s="16">
        <v>2982</v>
      </c>
      <c r="F6" s="16">
        <v>2935</v>
      </c>
      <c r="G6" s="16">
        <v>3057</v>
      </c>
      <c r="H6" s="16">
        <v>3019</v>
      </c>
      <c r="I6" s="16">
        <v>3019</v>
      </c>
      <c r="J6" s="16">
        <v>3103</v>
      </c>
      <c r="K6" s="16">
        <v>3188</v>
      </c>
      <c r="L6" s="16">
        <v>3223</v>
      </c>
      <c r="M6" s="51">
        <v>3175</v>
      </c>
      <c r="N6" s="18">
        <f aca="true" t="shared" si="0" ref="N6:N37">IF(SUM(B6:M6)&gt;0,AVERAGE(B6:M6)," ")</f>
        <v>3055</v>
      </c>
    </row>
    <row r="7" spans="1:14" s="7" customFormat="1" ht="12" customHeight="1">
      <c r="A7" s="10" t="str">
        <f>'Pregnant Women Participating'!A7</f>
        <v>Maine</v>
      </c>
      <c r="B7" s="18">
        <v>1451</v>
      </c>
      <c r="C7" s="16">
        <v>1451</v>
      </c>
      <c r="D7" s="16">
        <v>1452</v>
      </c>
      <c r="E7" s="16">
        <v>1415</v>
      </c>
      <c r="F7" s="16">
        <v>1425</v>
      </c>
      <c r="G7" s="16">
        <v>1467</v>
      </c>
      <c r="H7" s="16">
        <v>1450</v>
      </c>
      <c r="I7" s="16">
        <v>1431</v>
      </c>
      <c r="J7" s="16">
        <v>1435</v>
      </c>
      <c r="K7" s="16">
        <v>1450</v>
      </c>
      <c r="L7" s="16">
        <v>1496</v>
      </c>
      <c r="M7" s="51">
        <v>1517</v>
      </c>
      <c r="N7" s="18">
        <f t="shared" si="0"/>
        <v>1453.3333333333333</v>
      </c>
    </row>
    <row r="8" spans="1:14" s="7" customFormat="1" ht="12" customHeight="1">
      <c r="A8" s="10" t="str">
        <f>'Pregnant Women Participating'!A8</f>
        <v>Massachusetts</v>
      </c>
      <c r="B8" s="18">
        <v>10487</v>
      </c>
      <c r="C8" s="16">
        <v>10233</v>
      </c>
      <c r="D8" s="16">
        <v>10097</v>
      </c>
      <c r="E8" s="16">
        <v>10153</v>
      </c>
      <c r="F8" s="16">
        <v>10121</v>
      </c>
      <c r="G8" s="16">
        <v>10190</v>
      </c>
      <c r="H8" s="16">
        <v>10046</v>
      </c>
      <c r="I8" s="16">
        <v>9892</v>
      </c>
      <c r="J8" s="16">
        <v>9987</v>
      </c>
      <c r="K8" s="16">
        <v>10030</v>
      </c>
      <c r="L8" s="16">
        <v>9936</v>
      </c>
      <c r="M8" s="51">
        <v>9767</v>
      </c>
      <c r="N8" s="18">
        <f t="shared" si="0"/>
        <v>10078.25</v>
      </c>
    </row>
    <row r="9" spans="1:14" s="7" customFormat="1" ht="12" customHeight="1">
      <c r="A9" s="10" t="str">
        <f>'Pregnant Women Participating'!A9</f>
        <v>New Hampshire</v>
      </c>
      <c r="B9" s="18">
        <v>1033</v>
      </c>
      <c r="C9" s="16">
        <v>1001</v>
      </c>
      <c r="D9" s="16">
        <v>1018</v>
      </c>
      <c r="E9" s="16">
        <v>1003</v>
      </c>
      <c r="F9" s="16">
        <v>1010</v>
      </c>
      <c r="G9" s="16">
        <v>1028</v>
      </c>
      <c r="H9" s="16">
        <v>1024</v>
      </c>
      <c r="I9" s="16">
        <v>1027</v>
      </c>
      <c r="J9" s="16">
        <v>1035</v>
      </c>
      <c r="K9" s="16">
        <v>1042</v>
      </c>
      <c r="L9" s="16">
        <v>1051</v>
      </c>
      <c r="M9" s="51">
        <v>1074</v>
      </c>
      <c r="N9" s="18">
        <f t="shared" si="0"/>
        <v>1028.8333333333333</v>
      </c>
    </row>
    <row r="10" spans="1:14" s="7" customFormat="1" ht="12" customHeight="1">
      <c r="A10" s="10" t="str">
        <f>'Pregnant Women Participating'!A10</f>
        <v>New York</v>
      </c>
      <c r="B10" s="18">
        <v>53138</v>
      </c>
      <c r="C10" s="16">
        <v>52706</v>
      </c>
      <c r="D10" s="16">
        <v>52689</v>
      </c>
      <c r="E10" s="16">
        <v>51559</v>
      </c>
      <c r="F10" s="16">
        <v>50558</v>
      </c>
      <c r="G10" s="16">
        <v>50384</v>
      </c>
      <c r="H10" s="16">
        <v>50267</v>
      </c>
      <c r="I10" s="16">
        <v>49314</v>
      </c>
      <c r="J10" s="16">
        <v>48750</v>
      </c>
      <c r="K10" s="16">
        <v>48540</v>
      </c>
      <c r="L10" s="16">
        <v>48471</v>
      </c>
      <c r="M10" s="51">
        <v>48484</v>
      </c>
      <c r="N10" s="18">
        <f t="shared" si="0"/>
        <v>50405</v>
      </c>
    </row>
    <row r="11" spans="1:14" s="7" customFormat="1" ht="12" customHeight="1">
      <c r="A11" s="10" t="str">
        <f>'Pregnant Women Participating'!A11</f>
        <v>Rhode Island</v>
      </c>
      <c r="B11" s="18">
        <v>1228</v>
      </c>
      <c r="C11" s="16">
        <v>1212</v>
      </c>
      <c r="D11" s="16">
        <v>1189</v>
      </c>
      <c r="E11" s="16">
        <v>1202</v>
      </c>
      <c r="F11" s="16">
        <v>1164</v>
      </c>
      <c r="G11" s="16">
        <v>1203</v>
      </c>
      <c r="H11" s="16">
        <v>1183</v>
      </c>
      <c r="I11" s="16">
        <v>1185</v>
      </c>
      <c r="J11" s="16">
        <v>1148</v>
      </c>
      <c r="K11" s="16">
        <v>1153</v>
      </c>
      <c r="L11" s="16">
        <v>1137</v>
      </c>
      <c r="M11" s="51">
        <v>1098</v>
      </c>
      <c r="N11" s="18">
        <f t="shared" si="0"/>
        <v>1175.1666666666667</v>
      </c>
    </row>
    <row r="12" spans="1:14" s="7" customFormat="1" ht="12" customHeight="1">
      <c r="A12" s="10" t="str">
        <f>'Pregnant Women Participating'!A12</f>
        <v>Vermont</v>
      </c>
      <c r="B12" s="18">
        <v>1319</v>
      </c>
      <c r="C12" s="16">
        <v>1317</v>
      </c>
      <c r="D12" s="16">
        <v>1311</v>
      </c>
      <c r="E12" s="16">
        <v>1299</v>
      </c>
      <c r="F12" s="16">
        <v>1289</v>
      </c>
      <c r="G12" s="16">
        <v>1294</v>
      </c>
      <c r="H12" s="16">
        <v>1282</v>
      </c>
      <c r="I12" s="16">
        <v>1304</v>
      </c>
      <c r="J12" s="16">
        <v>1270</v>
      </c>
      <c r="K12" s="16">
        <v>1289</v>
      </c>
      <c r="L12" s="16">
        <v>1216</v>
      </c>
      <c r="M12" s="51">
        <v>1155</v>
      </c>
      <c r="N12" s="18">
        <f t="shared" si="0"/>
        <v>1278.75</v>
      </c>
    </row>
    <row r="13" spans="1:14" s="7" customFormat="1" ht="12" customHeight="1">
      <c r="A13" s="10" t="str">
        <f>'Pregnant Women Participating'!A13</f>
        <v>Indian Township, ME</v>
      </c>
      <c r="B13" s="18">
        <v>1</v>
      </c>
      <c r="C13" s="16">
        <v>1</v>
      </c>
      <c r="D13" s="16">
        <v>1</v>
      </c>
      <c r="E13" s="16">
        <v>1</v>
      </c>
      <c r="F13" s="16">
        <v>1</v>
      </c>
      <c r="G13" s="16">
        <v>2</v>
      </c>
      <c r="H13" s="16">
        <v>2</v>
      </c>
      <c r="I13" s="16">
        <v>3</v>
      </c>
      <c r="J13" s="16">
        <v>3</v>
      </c>
      <c r="K13" s="16">
        <v>2</v>
      </c>
      <c r="L13" s="16">
        <v>2</v>
      </c>
      <c r="M13" s="51">
        <v>1</v>
      </c>
      <c r="N13" s="18">
        <f t="shared" si="0"/>
        <v>1.6666666666666667</v>
      </c>
    </row>
    <row r="14" spans="1:14" s="7" customFormat="1" ht="12" customHeight="1">
      <c r="A14" s="10" t="str">
        <f>'Pregnant Women Participating'!A14</f>
        <v>Pleasant Point, ME</v>
      </c>
      <c r="B14" s="18">
        <v>3</v>
      </c>
      <c r="C14" s="16">
        <v>1</v>
      </c>
      <c r="D14" s="16"/>
      <c r="E14" s="16">
        <v>1</v>
      </c>
      <c r="F14" s="16">
        <v>1</v>
      </c>
      <c r="G14" s="16"/>
      <c r="H14" s="16"/>
      <c r="I14" s="16"/>
      <c r="J14" s="16"/>
      <c r="K14" s="16"/>
      <c r="L14" s="16"/>
      <c r="M14" s="51">
        <v>1</v>
      </c>
      <c r="N14" s="18">
        <f t="shared" si="0"/>
        <v>1.4</v>
      </c>
    </row>
    <row r="15" spans="1:14" s="7" customFormat="1" ht="12" customHeight="1">
      <c r="A15" s="10" t="str">
        <f>'Pregnant Women Participating'!A15</f>
        <v>Seneca Nation, NY</v>
      </c>
      <c r="B15" s="18">
        <v>3</v>
      </c>
      <c r="C15" s="16">
        <v>2</v>
      </c>
      <c r="D15" s="16">
        <v>3</v>
      </c>
      <c r="E15" s="16">
        <v>3</v>
      </c>
      <c r="F15" s="16">
        <v>1</v>
      </c>
      <c r="G15" s="16">
        <v>3</v>
      </c>
      <c r="H15" s="16">
        <v>4</v>
      </c>
      <c r="I15" s="16">
        <v>3</v>
      </c>
      <c r="J15" s="16">
        <v>4</v>
      </c>
      <c r="K15" s="16">
        <v>4</v>
      </c>
      <c r="L15" s="16">
        <v>1</v>
      </c>
      <c r="M15" s="51">
        <v>3</v>
      </c>
      <c r="N15" s="18">
        <f t="shared" si="0"/>
        <v>2.8333333333333335</v>
      </c>
    </row>
    <row r="16" spans="1:14" s="22" customFormat="1" ht="24.75" customHeight="1">
      <c r="A16" s="19" t="str">
        <f>'Pregnant Women Participating'!A16</f>
        <v>Northeast Region</v>
      </c>
      <c r="B16" s="21">
        <v>71667</v>
      </c>
      <c r="C16" s="20">
        <v>70907</v>
      </c>
      <c r="D16" s="20">
        <v>70732</v>
      </c>
      <c r="E16" s="20">
        <v>69618</v>
      </c>
      <c r="F16" s="20">
        <v>68505</v>
      </c>
      <c r="G16" s="20">
        <v>68628</v>
      </c>
      <c r="H16" s="20">
        <v>68277</v>
      </c>
      <c r="I16" s="20">
        <v>67178</v>
      </c>
      <c r="J16" s="20">
        <v>66735</v>
      </c>
      <c r="K16" s="20">
        <v>66698</v>
      </c>
      <c r="L16" s="20">
        <v>66533</v>
      </c>
      <c r="M16" s="50">
        <v>66275</v>
      </c>
      <c r="N16" s="21">
        <f t="shared" si="0"/>
        <v>68479.41666666667</v>
      </c>
    </row>
    <row r="17" spans="1:14" ht="12" customHeight="1">
      <c r="A17" s="10" t="str">
        <f>'Pregnant Women Participating'!A17</f>
        <v>Delaware</v>
      </c>
      <c r="B17" s="18">
        <v>926</v>
      </c>
      <c r="C17" s="16">
        <v>915</v>
      </c>
      <c r="D17" s="16">
        <v>889</v>
      </c>
      <c r="E17" s="16">
        <v>856</v>
      </c>
      <c r="F17" s="16">
        <v>810</v>
      </c>
      <c r="G17" s="16">
        <v>831</v>
      </c>
      <c r="H17" s="16">
        <v>798</v>
      </c>
      <c r="I17" s="16">
        <v>764</v>
      </c>
      <c r="J17" s="16">
        <v>737</v>
      </c>
      <c r="K17" s="16">
        <v>755</v>
      </c>
      <c r="L17" s="16">
        <v>751</v>
      </c>
      <c r="M17" s="51">
        <v>761</v>
      </c>
      <c r="N17" s="18">
        <f t="shared" si="0"/>
        <v>816.0833333333334</v>
      </c>
    </row>
    <row r="18" spans="1:14" ht="12" customHeight="1">
      <c r="A18" s="10" t="str">
        <f>'Pregnant Women Participating'!A18</f>
        <v>District of Columbia</v>
      </c>
      <c r="B18" s="18">
        <v>1531</v>
      </c>
      <c r="C18" s="16">
        <v>1495</v>
      </c>
      <c r="D18" s="16">
        <v>1493</v>
      </c>
      <c r="E18" s="16">
        <v>1491</v>
      </c>
      <c r="F18" s="16">
        <v>1503</v>
      </c>
      <c r="G18" s="16">
        <v>1531</v>
      </c>
      <c r="H18" s="16">
        <v>1517</v>
      </c>
      <c r="I18" s="16">
        <v>1487</v>
      </c>
      <c r="J18" s="16">
        <v>1505</v>
      </c>
      <c r="K18" s="16">
        <v>1539</v>
      </c>
      <c r="L18" s="16">
        <v>1547</v>
      </c>
      <c r="M18" s="51">
        <v>1528</v>
      </c>
      <c r="N18" s="18">
        <f t="shared" si="0"/>
        <v>1513.9166666666667</v>
      </c>
    </row>
    <row r="19" spans="1:14" ht="12" customHeight="1">
      <c r="A19" s="10" t="str">
        <f>'Pregnant Women Participating'!A19</f>
        <v>Maryland</v>
      </c>
      <c r="B19" s="18">
        <v>10034</v>
      </c>
      <c r="C19" s="16">
        <v>10202</v>
      </c>
      <c r="D19" s="16">
        <v>10695</v>
      </c>
      <c r="E19" s="16">
        <v>10636</v>
      </c>
      <c r="F19" s="16">
        <v>10761</v>
      </c>
      <c r="G19" s="16">
        <v>10802</v>
      </c>
      <c r="H19" s="16">
        <v>10919</v>
      </c>
      <c r="I19" s="16">
        <v>10621</v>
      </c>
      <c r="J19" s="16">
        <v>10408</v>
      </c>
      <c r="K19" s="16">
        <v>11075</v>
      </c>
      <c r="L19" s="16">
        <v>10588</v>
      </c>
      <c r="M19" s="51">
        <v>11208</v>
      </c>
      <c r="N19" s="18">
        <f t="shared" si="0"/>
        <v>10662.416666666666</v>
      </c>
    </row>
    <row r="20" spans="1:14" ht="12" customHeight="1">
      <c r="A20" s="10" t="str">
        <f>'Pregnant Women Participating'!A20</f>
        <v>New Jersey</v>
      </c>
      <c r="B20" s="18">
        <v>14261</v>
      </c>
      <c r="C20" s="16">
        <v>13900</v>
      </c>
      <c r="D20" s="16">
        <v>13865</v>
      </c>
      <c r="E20" s="16">
        <v>13863</v>
      </c>
      <c r="F20" s="16">
        <v>13904</v>
      </c>
      <c r="G20" s="16">
        <v>14115</v>
      </c>
      <c r="H20" s="16">
        <v>13988</v>
      </c>
      <c r="I20" s="16">
        <v>14125</v>
      </c>
      <c r="J20" s="16">
        <v>14220</v>
      </c>
      <c r="K20" s="16">
        <v>14384</v>
      </c>
      <c r="L20" s="16">
        <v>14516</v>
      </c>
      <c r="M20" s="51">
        <v>14238</v>
      </c>
      <c r="N20" s="18">
        <f t="shared" si="0"/>
        <v>14114.916666666666</v>
      </c>
    </row>
    <row r="21" spans="1:14" ht="12" customHeight="1">
      <c r="A21" s="10" t="str">
        <f>'Pregnant Women Participating'!A21</f>
        <v>Pennsylvania</v>
      </c>
      <c r="B21" s="18">
        <v>7885</v>
      </c>
      <c r="C21" s="16">
        <v>7823</v>
      </c>
      <c r="D21" s="16">
        <v>7862</v>
      </c>
      <c r="E21" s="16">
        <v>7983</v>
      </c>
      <c r="F21" s="16">
        <v>8033</v>
      </c>
      <c r="G21" s="16">
        <v>8365</v>
      </c>
      <c r="H21" s="16">
        <v>8500</v>
      </c>
      <c r="I21" s="16">
        <v>8470</v>
      </c>
      <c r="J21" s="16">
        <v>8532</v>
      </c>
      <c r="K21" s="16">
        <v>8666</v>
      </c>
      <c r="L21" s="16">
        <v>8726</v>
      </c>
      <c r="M21" s="51">
        <v>8769</v>
      </c>
      <c r="N21" s="18">
        <f t="shared" si="0"/>
        <v>8301.166666666666</v>
      </c>
    </row>
    <row r="22" spans="1:14" ht="12" customHeight="1">
      <c r="A22" s="10" t="str">
        <f>'Pregnant Women Participating'!A22</f>
        <v>Puerto Rico</v>
      </c>
      <c r="B22" s="18">
        <v>7159</v>
      </c>
      <c r="C22" s="16">
        <v>6848</v>
      </c>
      <c r="D22" s="16">
        <v>6957</v>
      </c>
      <c r="E22" s="16">
        <v>6854</v>
      </c>
      <c r="F22" s="16">
        <v>6924</v>
      </c>
      <c r="G22" s="16">
        <v>7100</v>
      </c>
      <c r="H22" s="16">
        <v>7017</v>
      </c>
      <c r="I22" s="16">
        <v>7093</v>
      </c>
      <c r="J22" s="16">
        <v>7271</v>
      </c>
      <c r="K22" s="16">
        <v>7251</v>
      </c>
      <c r="L22" s="16">
        <v>7363</v>
      </c>
      <c r="M22" s="51">
        <v>7036</v>
      </c>
      <c r="N22" s="18">
        <f t="shared" si="0"/>
        <v>7072.75</v>
      </c>
    </row>
    <row r="23" spans="1:14" ht="12" customHeight="1">
      <c r="A23" s="10" t="str">
        <f>'Pregnant Women Participating'!A23</f>
        <v>Virginia</v>
      </c>
      <c r="B23" s="18">
        <v>10415</v>
      </c>
      <c r="C23" s="16">
        <v>10264</v>
      </c>
      <c r="D23" s="16">
        <v>10140</v>
      </c>
      <c r="E23" s="16">
        <v>10115</v>
      </c>
      <c r="F23" s="16">
        <v>9961</v>
      </c>
      <c r="G23" s="16">
        <v>10083</v>
      </c>
      <c r="H23" s="16">
        <v>10130</v>
      </c>
      <c r="I23" s="16">
        <v>10136</v>
      </c>
      <c r="J23" s="16">
        <v>10190</v>
      </c>
      <c r="K23" s="16">
        <v>10154</v>
      </c>
      <c r="L23" s="16">
        <v>10152</v>
      </c>
      <c r="M23" s="51">
        <v>10170</v>
      </c>
      <c r="N23" s="18">
        <f t="shared" si="0"/>
        <v>10159.166666666666</v>
      </c>
    </row>
    <row r="24" spans="1:14" ht="12" customHeight="1">
      <c r="A24" s="10" t="str">
        <f>'Pregnant Women Participating'!A24</f>
        <v>Virgin Islands</v>
      </c>
      <c r="B24" s="18">
        <v>810</v>
      </c>
      <c r="C24" s="16">
        <v>807</v>
      </c>
      <c r="D24" s="16">
        <v>825</v>
      </c>
      <c r="E24" s="16">
        <v>836</v>
      </c>
      <c r="F24" s="16">
        <v>849</v>
      </c>
      <c r="G24" s="16">
        <v>867</v>
      </c>
      <c r="H24" s="16">
        <v>890</v>
      </c>
      <c r="I24" s="16">
        <v>867</v>
      </c>
      <c r="J24" s="16">
        <v>855</v>
      </c>
      <c r="K24" s="16">
        <v>844</v>
      </c>
      <c r="L24" s="16">
        <v>800</v>
      </c>
      <c r="M24" s="51">
        <v>829</v>
      </c>
      <c r="N24" s="18">
        <f t="shared" si="0"/>
        <v>839.9166666666666</v>
      </c>
    </row>
    <row r="25" spans="1:14" ht="12" customHeight="1">
      <c r="A25" s="10" t="str">
        <f>'Pregnant Women Participating'!A25</f>
        <v>West Virginia</v>
      </c>
      <c r="B25" s="18">
        <v>1911</v>
      </c>
      <c r="C25" s="16">
        <v>1888</v>
      </c>
      <c r="D25" s="16">
        <v>1842</v>
      </c>
      <c r="E25" s="16">
        <v>1862</v>
      </c>
      <c r="F25" s="16">
        <v>1847</v>
      </c>
      <c r="G25" s="16">
        <v>1865</v>
      </c>
      <c r="H25" s="16">
        <v>1920</v>
      </c>
      <c r="I25" s="16">
        <v>1895</v>
      </c>
      <c r="J25" s="16">
        <v>1864</v>
      </c>
      <c r="K25" s="16">
        <v>1885</v>
      </c>
      <c r="L25" s="16">
        <v>1910</v>
      </c>
      <c r="M25" s="51">
        <v>1881</v>
      </c>
      <c r="N25" s="18">
        <f t="shared" si="0"/>
        <v>1880.8333333333333</v>
      </c>
    </row>
    <row r="26" spans="1:14" s="23" customFormat="1" ht="24.75" customHeight="1">
      <c r="A26" s="19" t="str">
        <f>'Pregnant Women Participating'!A26</f>
        <v>Mid-Atlantic Region</v>
      </c>
      <c r="B26" s="21">
        <v>54932</v>
      </c>
      <c r="C26" s="20">
        <v>54142</v>
      </c>
      <c r="D26" s="20">
        <v>54568</v>
      </c>
      <c r="E26" s="20">
        <v>54496</v>
      </c>
      <c r="F26" s="20">
        <v>54592</v>
      </c>
      <c r="G26" s="20">
        <v>55559</v>
      </c>
      <c r="H26" s="20">
        <v>55679</v>
      </c>
      <c r="I26" s="20">
        <v>55458</v>
      </c>
      <c r="J26" s="20">
        <v>55582</v>
      </c>
      <c r="K26" s="20">
        <v>56553</v>
      </c>
      <c r="L26" s="20">
        <v>56353</v>
      </c>
      <c r="M26" s="50">
        <v>56420</v>
      </c>
      <c r="N26" s="21">
        <f t="shared" si="0"/>
        <v>55361.166666666664</v>
      </c>
    </row>
    <row r="27" spans="1:14" ht="12" customHeight="1">
      <c r="A27" s="10" t="str">
        <f>'Pregnant Women Participating'!A27</f>
        <v>Alabama</v>
      </c>
      <c r="B27" s="18">
        <v>4579</v>
      </c>
      <c r="C27" s="16">
        <v>4480</v>
      </c>
      <c r="D27" s="16">
        <v>4384</v>
      </c>
      <c r="E27" s="16">
        <v>4444</v>
      </c>
      <c r="F27" s="16">
        <v>4421</v>
      </c>
      <c r="G27" s="16">
        <v>4466</v>
      </c>
      <c r="H27" s="16">
        <v>4307</v>
      </c>
      <c r="I27" s="16">
        <v>4233</v>
      </c>
      <c r="J27" s="16">
        <v>4262</v>
      </c>
      <c r="K27" s="16">
        <v>4262</v>
      </c>
      <c r="L27" s="16">
        <v>4308</v>
      </c>
      <c r="M27" s="51">
        <v>4200</v>
      </c>
      <c r="N27" s="18">
        <f t="shared" si="0"/>
        <v>4362.166666666667</v>
      </c>
    </row>
    <row r="28" spans="1:14" ht="12" customHeight="1">
      <c r="A28" s="10" t="str">
        <f>'Pregnant Women Participating'!A28</f>
        <v>Florida</v>
      </c>
      <c r="B28" s="18">
        <v>42691</v>
      </c>
      <c r="C28" s="16">
        <v>42525</v>
      </c>
      <c r="D28" s="16">
        <v>42750</v>
      </c>
      <c r="E28" s="16">
        <v>42784</v>
      </c>
      <c r="F28" s="16">
        <v>43147</v>
      </c>
      <c r="G28" s="16">
        <v>43166</v>
      </c>
      <c r="H28" s="16">
        <v>43531</v>
      </c>
      <c r="I28" s="16">
        <v>43143</v>
      </c>
      <c r="J28" s="16">
        <v>43367</v>
      </c>
      <c r="K28" s="16">
        <v>43217</v>
      </c>
      <c r="L28" s="16">
        <v>43479</v>
      </c>
      <c r="M28" s="51">
        <v>43791</v>
      </c>
      <c r="N28" s="18">
        <f t="shared" si="0"/>
        <v>43132.583333333336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9491</v>
      </c>
      <c r="L29" s="16">
        <v>16432</v>
      </c>
      <c r="M29" s="51">
        <v>20417</v>
      </c>
      <c r="N29" s="18">
        <f t="shared" si="0"/>
        <v>15446.666666666666</v>
      </c>
    </row>
    <row r="30" spans="1:14" ht="12" customHeight="1">
      <c r="A30" s="10" t="str">
        <f>'Pregnant Women Participating'!A30</f>
        <v>Georgia</v>
      </c>
      <c r="B30" s="18">
        <v>23193</v>
      </c>
      <c r="C30" s="16">
        <v>22916</v>
      </c>
      <c r="D30" s="16">
        <v>22379</v>
      </c>
      <c r="E30" s="16">
        <v>22392</v>
      </c>
      <c r="F30" s="16">
        <v>22112</v>
      </c>
      <c r="G30" s="16">
        <v>21987</v>
      </c>
      <c r="H30" s="16">
        <v>21731</v>
      </c>
      <c r="I30" s="16">
        <v>21597</v>
      </c>
      <c r="J30" s="16">
        <v>21694</v>
      </c>
      <c r="K30" s="16">
        <v>11988</v>
      </c>
      <c r="L30" s="16">
        <v>4931</v>
      </c>
      <c r="M30" s="51">
        <v>415</v>
      </c>
      <c r="N30" s="18">
        <f t="shared" si="0"/>
        <v>18111.25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3882</v>
      </c>
      <c r="C32" s="16">
        <v>3893</v>
      </c>
      <c r="D32" s="16">
        <v>3935</v>
      </c>
      <c r="E32" s="16">
        <v>4047</v>
      </c>
      <c r="F32" s="16">
        <v>4000</v>
      </c>
      <c r="G32" s="16">
        <v>4056</v>
      </c>
      <c r="H32" s="16">
        <v>4008</v>
      </c>
      <c r="I32" s="16">
        <v>3940</v>
      </c>
      <c r="J32" s="16">
        <v>3875</v>
      </c>
      <c r="K32" s="16">
        <v>3791</v>
      </c>
      <c r="L32" s="16">
        <v>3743</v>
      </c>
      <c r="M32" s="51">
        <v>3455</v>
      </c>
      <c r="N32" s="18">
        <f t="shared" si="0"/>
        <v>3885.4166666666665</v>
      </c>
    </row>
    <row r="33" spans="1:14" ht="12" customHeight="1">
      <c r="A33" s="10" t="str">
        <f>'Pregnant Women Participating'!A33</f>
        <v>Mississippi</v>
      </c>
      <c r="B33" s="18">
        <v>4011</v>
      </c>
      <c r="C33" s="16">
        <v>3571</v>
      </c>
      <c r="D33" s="16">
        <v>3281</v>
      </c>
      <c r="E33" s="16">
        <v>2967</v>
      </c>
      <c r="F33" s="16">
        <v>2643</v>
      </c>
      <c r="G33" s="16">
        <v>2383</v>
      </c>
      <c r="H33" s="16">
        <v>2205</v>
      </c>
      <c r="I33" s="16">
        <v>2117</v>
      </c>
      <c r="J33" s="16">
        <v>2054</v>
      </c>
      <c r="K33" s="16">
        <v>2037</v>
      </c>
      <c r="L33" s="16">
        <v>2031</v>
      </c>
      <c r="M33" s="51">
        <v>1975</v>
      </c>
      <c r="N33" s="18">
        <f t="shared" si="0"/>
        <v>2606.25</v>
      </c>
    </row>
    <row r="34" spans="1:14" ht="12" customHeight="1">
      <c r="A34" s="10" t="str">
        <f>'Pregnant Women Participating'!A34</f>
        <v>North Carolina</v>
      </c>
      <c r="B34" s="18">
        <v>17061</v>
      </c>
      <c r="C34" s="16">
        <v>16963</v>
      </c>
      <c r="D34" s="16">
        <v>16975</v>
      </c>
      <c r="E34" s="16">
        <v>17032</v>
      </c>
      <c r="F34" s="16">
        <v>16757</v>
      </c>
      <c r="G34" s="16">
        <v>16803</v>
      </c>
      <c r="H34" s="16">
        <v>16702</v>
      </c>
      <c r="I34" s="16">
        <v>16393</v>
      </c>
      <c r="J34" s="16">
        <v>16372</v>
      </c>
      <c r="K34" s="16">
        <v>16426</v>
      </c>
      <c r="L34" s="16">
        <v>16916</v>
      </c>
      <c r="M34" s="51">
        <v>16878</v>
      </c>
      <c r="N34" s="18">
        <f t="shared" si="0"/>
        <v>16773.166666666668</v>
      </c>
    </row>
    <row r="35" spans="1:14" ht="12" customHeight="1">
      <c r="A35" s="10" t="str">
        <f>'Pregnant Women Participating'!A35</f>
        <v>South Carolina</v>
      </c>
      <c r="B35" s="18">
        <v>4097</v>
      </c>
      <c r="C35" s="16">
        <v>3990</v>
      </c>
      <c r="D35" s="16">
        <v>3863</v>
      </c>
      <c r="E35" s="16">
        <v>3767</v>
      </c>
      <c r="F35" s="16">
        <v>3806</v>
      </c>
      <c r="G35" s="16">
        <v>3938</v>
      </c>
      <c r="H35" s="16">
        <v>4039</v>
      </c>
      <c r="I35" s="16">
        <v>3295</v>
      </c>
      <c r="J35" s="16">
        <v>3911</v>
      </c>
      <c r="K35" s="16">
        <v>3945</v>
      </c>
      <c r="L35" s="16">
        <v>3719</v>
      </c>
      <c r="M35" s="51">
        <v>3908</v>
      </c>
      <c r="N35" s="18">
        <f t="shared" si="0"/>
        <v>3856.5</v>
      </c>
    </row>
    <row r="36" spans="1:14" ht="12" customHeight="1">
      <c r="A36" s="10" t="str">
        <f>'Pregnant Women Participating'!A36</f>
        <v>Tennessee</v>
      </c>
      <c r="B36" s="18">
        <v>7681</v>
      </c>
      <c r="C36" s="16">
        <v>7729</v>
      </c>
      <c r="D36" s="16">
        <v>7734</v>
      </c>
      <c r="E36" s="16">
        <v>7672</v>
      </c>
      <c r="F36" s="16">
        <v>7592</v>
      </c>
      <c r="G36" s="16">
        <v>7554</v>
      </c>
      <c r="H36" s="16">
        <v>7585</v>
      </c>
      <c r="I36" s="16">
        <v>7423</v>
      </c>
      <c r="J36" s="16">
        <v>7374</v>
      </c>
      <c r="K36" s="16">
        <v>7415</v>
      </c>
      <c r="L36" s="16">
        <v>7443</v>
      </c>
      <c r="M36" s="51">
        <v>7581</v>
      </c>
      <c r="N36" s="18">
        <f t="shared" si="0"/>
        <v>7565.25</v>
      </c>
    </row>
    <row r="37" spans="1:14" ht="12" customHeight="1">
      <c r="A37" s="10" t="str">
        <f>'Pregnant Women Participating'!A37</f>
        <v>Choctaw Indians, MS</v>
      </c>
      <c r="B37" s="18">
        <v>11</v>
      </c>
      <c r="C37" s="16">
        <v>10</v>
      </c>
      <c r="D37" s="16">
        <v>10</v>
      </c>
      <c r="E37" s="16">
        <v>9</v>
      </c>
      <c r="F37" s="16">
        <v>8</v>
      </c>
      <c r="G37" s="16">
        <v>10</v>
      </c>
      <c r="H37" s="16">
        <v>10</v>
      </c>
      <c r="I37" s="16">
        <v>6</v>
      </c>
      <c r="J37" s="16">
        <v>10</v>
      </c>
      <c r="K37" s="16">
        <v>9</v>
      </c>
      <c r="L37" s="16">
        <v>7</v>
      </c>
      <c r="M37" s="51">
        <v>7</v>
      </c>
      <c r="N37" s="18">
        <f t="shared" si="0"/>
        <v>8.916666666666666</v>
      </c>
    </row>
    <row r="38" spans="1:14" ht="12" customHeight="1">
      <c r="A38" s="10" t="str">
        <f>'Pregnant Women Participating'!A38</f>
        <v>Eastern Cherokee, NC</v>
      </c>
      <c r="B38" s="18">
        <v>39</v>
      </c>
      <c r="C38" s="16">
        <v>43</v>
      </c>
      <c r="D38" s="16">
        <v>42</v>
      </c>
      <c r="E38" s="16">
        <v>38</v>
      </c>
      <c r="F38" s="16">
        <v>38</v>
      </c>
      <c r="G38" s="16">
        <v>42</v>
      </c>
      <c r="H38" s="16">
        <v>37</v>
      </c>
      <c r="I38" s="16">
        <v>36</v>
      </c>
      <c r="J38" s="16">
        <v>37</v>
      </c>
      <c r="K38" s="16">
        <v>38</v>
      </c>
      <c r="L38" s="16">
        <v>42</v>
      </c>
      <c r="M38" s="51">
        <v>42</v>
      </c>
      <c r="N38" s="18">
        <f aca="true" t="shared" si="1" ref="N38:N69">IF(SUM(B38:M38)&gt;0,AVERAGE(B38:M38)," ")</f>
        <v>39.5</v>
      </c>
    </row>
    <row r="39" spans="1:14" s="23" customFormat="1" ht="24.75" customHeight="1">
      <c r="A39" s="19" t="str">
        <f>'Pregnant Women Participating'!A39</f>
        <v>Southeast Region</v>
      </c>
      <c r="B39" s="21">
        <v>107245</v>
      </c>
      <c r="C39" s="20">
        <v>106120</v>
      </c>
      <c r="D39" s="20">
        <v>105353</v>
      </c>
      <c r="E39" s="20">
        <v>105152</v>
      </c>
      <c r="F39" s="20">
        <v>104524</v>
      </c>
      <c r="G39" s="20">
        <v>104405</v>
      </c>
      <c r="H39" s="20">
        <v>104155</v>
      </c>
      <c r="I39" s="20">
        <v>102183</v>
      </c>
      <c r="J39" s="20">
        <v>102956</v>
      </c>
      <c r="K39" s="20">
        <v>102619</v>
      </c>
      <c r="L39" s="20">
        <v>103051</v>
      </c>
      <c r="M39" s="50">
        <v>102669</v>
      </c>
      <c r="N39" s="21">
        <f t="shared" si="1"/>
        <v>104202.66666666667</v>
      </c>
    </row>
    <row r="40" spans="1:14" ht="12" customHeight="1">
      <c r="A40" s="10" t="str">
        <f>'Pregnant Women Participating'!A40</f>
        <v>Illinois</v>
      </c>
      <c r="B40" s="18">
        <v>17886</v>
      </c>
      <c r="C40" s="16">
        <v>17874</v>
      </c>
      <c r="D40" s="16">
        <v>17667</v>
      </c>
      <c r="E40" s="16">
        <v>17592</v>
      </c>
      <c r="F40" s="16">
        <v>17649</v>
      </c>
      <c r="G40" s="16">
        <v>17737</v>
      </c>
      <c r="H40" s="16">
        <v>17603</v>
      </c>
      <c r="I40" s="16">
        <v>17583</v>
      </c>
      <c r="J40" s="16">
        <v>17600</v>
      </c>
      <c r="K40" s="16">
        <v>17833</v>
      </c>
      <c r="L40" s="16">
        <v>17722</v>
      </c>
      <c r="M40" s="51">
        <v>17445</v>
      </c>
      <c r="N40" s="18">
        <f t="shared" si="1"/>
        <v>17682.583333333332</v>
      </c>
    </row>
    <row r="41" spans="1:14" ht="12" customHeight="1">
      <c r="A41" s="10" t="str">
        <f>'Pregnant Women Participating'!A41</f>
        <v>Indiana</v>
      </c>
      <c r="B41" s="18">
        <v>8991</v>
      </c>
      <c r="C41" s="16">
        <v>8828</v>
      </c>
      <c r="D41" s="16">
        <v>8734</v>
      </c>
      <c r="E41" s="16">
        <v>8659</v>
      </c>
      <c r="F41" s="16">
        <v>8576</v>
      </c>
      <c r="G41" s="16">
        <v>8744</v>
      </c>
      <c r="H41" s="16">
        <v>8784</v>
      </c>
      <c r="I41" s="16">
        <v>8640</v>
      </c>
      <c r="J41" s="16">
        <v>8666</v>
      </c>
      <c r="K41" s="16">
        <v>8618</v>
      </c>
      <c r="L41" s="16">
        <v>6304</v>
      </c>
      <c r="M41" s="51">
        <v>6907</v>
      </c>
      <c r="N41" s="18">
        <f t="shared" si="1"/>
        <v>8370.916666666666</v>
      </c>
    </row>
    <row r="42" spans="1:14" ht="12" customHeight="1">
      <c r="A42" s="10" t="str">
        <f>'Pregnant Women Participating'!A42</f>
        <v>Michigan</v>
      </c>
      <c r="B42" s="18">
        <v>10366</v>
      </c>
      <c r="C42" s="16">
        <v>10029</v>
      </c>
      <c r="D42" s="16">
        <v>9925</v>
      </c>
      <c r="E42" s="16">
        <v>9940</v>
      </c>
      <c r="F42" s="16">
        <v>9840</v>
      </c>
      <c r="G42" s="16">
        <v>9813</v>
      </c>
      <c r="H42" s="16">
        <v>10048</v>
      </c>
      <c r="I42" s="16">
        <v>10137</v>
      </c>
      <c r="J42" s="16">
        <v>10341</v>
      </c>
      <c r="K42" s="16">
        <v>10552</v>
      </c>
      <c r="L42" s="16">
        <v>10617</v>
      </c>
      <c r="M42" s="51">
        <v>10235</v>
      </c>
      <c r="N42" s="18">
        <f t="shared" si="1"/>
        <v>10153.583333333334</v>
      </c>
    </row>
    <row r="43" spans="1:14" ht="12" customHeight="1">
      <c r="A43" s="10" t="str">
        <f>'Pregnant Women Participating'!A43</f>
        <v>Minnesota</v>
      </c>
      <c r="B43" s="18">
        <v>10785</v>
      </c>
      <c r="C43" s="16">
        <v>10595</v>
      </c>
      <c r="D43" s="16">
        <v>10431</v>
      </c>
      <c r="E43" s="16">
        <v>10348</v>
      </c>
      <c r="F43" s="16">
        <v>10285</v>
      </c>
      <c r="G43" s="16">
        <v>10345</v>
      </c>
      <c r="H43" s="16">
        <v>10302</v>
      </c>
      <c r="I43" s="16">
        <v>10091</v>
      </c>
      <c r="J43" s="16">
        <v>10073</v>
      </c>
      <c r="K43" s="16">
        <v>10023</v>
      </c>
      <c r="L43" s="16">
        <v>9808</v>
      </c>
      <c r="M43" s="51">
        <v>9671</v>
      </c>
      <c r="N43" s="18">
        <f t="shared" si="1"/>
        <v>10229.75</v>
      </c>
    </row>
    <row r="44" spans="1:14" ht="12" customHeight="1">
      <c r="A44" s="10" t="str">
        <f>'Pregnant Women Participating'!A44</f>
        <v>Ohio</v>
      </c>
      <c r="B44" s="18">
        <v>13628</v>
      </c>
      <c r="C44" s="16">
        <v>13622</v>
      </c>
      <c r="D44" s="16">
        <v>13531</v>
      </c>
      <c r="E44" s="16">
        <v>13387</v>
      </c>
      <c r="F44" s="16">
        <v>13182</v>
      </c>
      <c r="G44" s="16">
        <v>13267</v>
      </c>
      <c r="H44" s="16">
        <v>13446</v>
      </c>
      <c r="I44" s="16">
        <v>13536</v>
      </c>
      <c r="J44" s="16">
        <v>13590</v>
      </c>
      <c r="K44" s="16">
        <v>13575</v>
      </c>
      <c r="L44" s="16">
        <v>13664</v>
      </c>
      <c r="M44" s="51">
        <v>13805</v>
      </c>
      <c r="N44" s="18">
        <f t="shared" si="1"/>
        <v>13519.416666666666</v>
      </c>
    </row>
    <row r="45" spans="1:14" ht="12" customHeight="1">
      <c r="A45" s="10" t="str">
        <f>'Pregnant Women Participating'!A45</f>
        <v>Wisconsin</v>
      </c>
      <c r="B45" s="18">
        <v>6712</v>
      </c>
      <c r="C45" s="16">
        <v>6797</v>
      </c>
      <c r="D45" s="16">
        <v>6679</v>
      </c>
      <c r="E45" s="16">
        <v>6773</v>
      </c>
      <c r="F45" s="16">
        <v>6771</v>
      </c>
      <c r="G45" s="16">
        <v>6864</v>
      </c>
      <c r="H45" s="16">
        <v>6841</v>
      </c>
      <c r="I45" s="16">
        <v>6877</v>
      </c>
      <c r="J45" s="16">
        <v>6927</v>
      </c>
      <c r="K45" s="16">
        <v>6716</v>
      </c>
      <c r="L45" s="16">
        <v>6647</v>
      </c>
      <c r="M45" s="51">
        <v>6421</v>
      </c>
      <c r="N45" s="18">
        <f t="shared" si="1"/>
        <v>6752.083333333333</v>
      </c>
    </row>
    <row r="46" spans="1:14" s="23" customFormat="1" ht="24.75" customHeight="1">
      <c r="A46" s="19" t="str">
        <f>'Pregnant Women Participating'!A46</f>
        <v>Midwest Region</v>
      </c>
      <c r="B46" s="21">
        <v>68368</v>
      </c>
      <c r="C46" s="20">
        <v>67745</v>
      </c>
      <c r="D46" s="20">
        <v>66967</v>
      </c>
      <c r="E46" s="20">
        <v>66699</v>
      </c>
      <c r="F46" s="20">
        <v>66303</v>
      </c>
      <c r="G46" s="20">
        <v>66770</v>
      </c>
      <c r="H46" s="20">
        <v>67024</v>
      </c>
      <c r="I46" s="20">
        <v>66864</v>
      </c>
      <c r="J46" s="20">
        <v>67197</v>
      </c>
      <c r="K46" s="20">
        <v>67317</v>
      </c>
      <c r="L46" s="20">
        <v>64762</v>
      </c>
      <c r="M46" s="50">
        <v>64484</v>
      </c>
      <c r="N46" s="21">
        <f t="shared" si="1"/>
        <v>66708.33333333333</v>
      </c>
    </row>
    <row r="47" spans="1:14" ht="12" customHeight="1">
      <c r="A47" s="10" t="str">
        <f>'Pregnant Women Participating'!A47</f>
        <v>Arkansas</v>
      </c>
      <c r="B47" s="18">
        <v>3947</v>
      </c>
      <c r="C47" s="16">
        <v>3871</v>
      </c>
      <c r="D47" s="16">
        <v>3884</v>
      </c>
      <c r="E47" s="16">
        <v>3859</v>
      </c>
      <c r="F47" s="16">
        <v>3809</v>
      </c>
      <c r="G47" s="16">
        <v>3931</v>
      </c>
      <c r="H47" s="16">
        <v>3931</v>
      </c>
      <c r="I47" s="16">
        <v>4129</v>
      </c>
      <c r="J47" s="16">
        <v>4340</v>
      </c>
      <c r="K47" s="16">
        <v>4533</v>
      </c>
      <c r="L47" s="16">
        <v>4712</v>
      </c>
      <c r="M47" s="51">
        <v>4770</v>
      </c>
      <c r="N47" s="18">
        <f t="shared" si="1"/>
        <v>4143</v>
      </c>
    </row>
    <row r="48" spans="1:14" ht="12" customHeight="1">
      <c r="A48" s="10" t="str">
        <f>'Pregnant Women Participating'!A48</f>
        <v>Louisiana</v>
      </c>
      <c r="B48" s="18">
        <v>4383</v>
      </c>
      <c r="C48" s="16">
        <v>4272</v>
      </c>
      <c r="D48" s="16">
        <v>4335</v>
      </c>
      <c r="E48" s="16">
        <v>4308</v>
      </c>
      <c r="F48" s="16">
        <v>4327</v>
      </c>
      <c r="G48" s="16">
        <v>4335</v>
      </c>
      <c r="H48" s="16">
        <v>4384</v>
      </c>
      <c r="I48" s="16">
        <v>4325</v>
      </c>
      <c r="J48" s="16">
        <v>4386</v>
      </c>
      <c r="K48" s="16">
        <v>4457</v>
      </c>
      <c r="L48" s="16">
        <v>4647</v>
      </c>
      <c r="M48" s="51">
        <v>4648</v>
      </c>
      <c r="N48" s="18">
        <f t="shared" si="1"/>
        <v>4400.583333333333</v>
      </c>
    </row>
    <row r="49" spans="1:14" ht="12" customHeight="1">
      <c r="A49" s="10" t="str">
        <f>'Pregnant Women Participating'!A49</f>
        <v>New Mexico</v>
      </c>
      <c r="B49" s="18">
        <v>4123</v>
      </c>
      <c r="C49" s="16">
        <v>3891</v>
      </c>
      <c r="D49" s="16">
        <v>4014</v>
      </c>
      <c r="E49" s="16">
        <v>4047</v>
      </c>
      <c r="F49" s="16">
        <v>4057</v>
      </c>
      <c r="G49" s="16">
        <v>4016</v>
      </c>
      <c r="H49" s="16">
        <v>4047</v>
      </c>
      <c r="I49" s="16">
        <v>3807</v>
      </c>
      <c r="J49" s="16">
        <v>3892</v>
      </c>
      <c r="K49" s="16">
        <v>3766</v>
      </c>
      <c r="L49" s="16">
        <v>3709</v>
      </c>
      <c r="M49" s="51">
        <v>3701</v>
      </c>
      <c r="N49" s="18">
        <f t="shared" si="1"/>
        <v>3922.5</v>
      </c>
    </row>
    <row r="50" spans="1:14" ht="12" customHeight="1">
      <c r="A50" s="10" t="str">
        <f>'Pregnant Women Participating'!A50</f>
        <v>Oklahoma</v>
      </c>
      <c r="B50" s="18">
        <v>4598</v>
      </c>
      <c r="C50" s="16">
        <v>4571</v>
      </c>
      <c r="D50" s="16">
        <v>4576</v>
      </c>
      <c r="E50" s="16">
        <v>4566</v>
      </c>
      <c r="F50" s="16">
        <v>4567</v>
      </c>
      <c r="G50" s="16">
        <v>4608</v>
      </c>
      <c r="H50" s="16">
        <v>4689</v>
      </c>
      <c r="I50" s="16">
        <v>4752</v>
      </c>
      <c r="J50" s="16">
        <v>4756</v>
      </c>
      <c r="K50" s="16">
        <v>4928</v>
      </c>
      <c r="L50" s="16">
        <v>5005</v>
      </c>
      <c r="M50" s="51">
        <v>5253</v>
      </c>
      <c r="N50" s="18">
        <f t="shared" si="1"/>
        <v>4739.083333333333</v>
      </c>
    </row>
    <row r="51" spans="1:14" ht="12" customHeight="1">
      <c r="A51" s="10" t="str">
        <f>'Pregnant Women Participating'!A51</f>
        <v>Texas</v>
      </c>
      <c r="B51" s="18">
        <v>72691</v>
      </c>
      <c r="C51" s="16">
        <v>73012</v>
      </c>
      <c r="D51" s="16">
        <v>73862</v>
      </c>
      <c r="E51" s="16">
        <v>73950</v>
      </c>
      <c r="F51" s="16">
        <v>74053</v>
      </c>
      <c r="G51" s="16">
        <v>74558</v>
      </c>
      <c r="H51" s="16">
        <v>74831</v>
      </c>
      <c r="I51" s="16">
        <v>76181</v>
      </c>
      <c r="J51" s="16">
        <v>79293</v>
      </c>
      <c r="K51" s="16">
        <v>82794</v>
      </c>
      <c r="L51" s="16">
        <v>85893</v>
      </c>
      <c r="M51" s="51">
        <v>89005</v>
      </c>
      <c r="N51" s="18">
        <f t="shared" si="1"/>
        <v>77510.25</v>
      </c>
    </row>
    <row r="52" spans="1:14" ht="12" customHeight="1">
      <c r="A52" s="10" t="str">
        <f>'Pregnant Women Participating'!A52</f>
        <v>Acoma, Canoncito &amp; Laguna, NM</v>
      </c>
      <c r="B52" s="18">
        <v>44</v>
      </c>
      <c r="C52" s="16">
        <v>47</v>
      </c>
      <c r="D52" s="16">
        <v>66</v>
      </c>
      <c r="E52" s="16">
        <v>51</v>
      </c>
      <c r="F52" s="16">
        <v>44</v>
      </c>
      <c r="G52" s="16">
        <v>52</v>
      </c>
      <c r="H52" s="16">
        <v>56</v>
      </c>
      <c r="I52" s="16">
        <v>56</v>
      </c>
      <c r="J52" s="16">
        <v>68</v>
      </c>
      <c r="K52" s="16">
        <v>59</v>
      </c>
      <c r="L52" s="16">
        <v>58</v>
      </c>
      <c r="M52" s="51">
        <v>73</v>
      </c>
      <c r="N52" s="18">
        <f t="shared" si="1"/>
        <v>56.166666666666664</v>
      </c>
    </row>
    <row r="53" spans="1:14" ht="12" customHeight="1">
      <c r="A53" s="10" t="str">
        <f>'Pregnant Women Participating'!A53</f>
        <v>Eight Northern Pueblos, NM</v>
      </c>
      <c r="B53" s="18">
        <v>18</v>
      </c>
      <c r="C53" s="16">
        <v>14</v>
      </c>
      <c r="D53" s="16">
        <v>18</v>
      </c>
      <c r="E53" s="16">
        <v>10</v>
      </c>
      <c r="F53" s="16">
        <v>15</v>
      </c>
      <c r="G53" s="16">
        <v>17</v>
      </c>
      <c r="H53" s="16">
        <v>16</v>
      </c>
      <c r="I53" s="16">
        <v>18</v>
      </c>
      <c r="J53" s="16">
        <v>18</v>
      </c>
      <c r="K53" s="16">
        <v>15</v>
      </c>
      <c r="L53" s="16">
        <v>17</v>
      </c>
      <c r="M53" s="51">
        <v>16</v>
      </c>
      <c r="N53" s="18">
        <f t="shared" si="1"/>
        <v>16</v>
      </c>
    </row>
    <row r="54" spans="1:14" ht="12" customHeight="1">
      <c r="A54" s="10" t="str">
        <f>'Pregnant Women Participating'!A54</f>
        <v>Five Sandoval Pueblos, NM</v>
      </c>
      <c r="B54" s="18">
        <v>40</v>
      </c>
      <c r="C54" s="16">
        <v>35</v>
      </c>
      <c r="D54" s="16">
        <v>38</v>
      </c>
      <c r="E54" s="16">
        <v>41</v>
      </c>
      <c r="F54" s="16">
        <v>38</v>
      </c>
      <c r="G54" s="16">
        <v>43</v>
      </c>
      <c r="H54" s="16">
        <v>45</v>
      </c>
      <c r="I54" s="16">
        <v>43</v>
      </c>
      <c r="J54" s="16">
        <v>39</v>
      </c>
      <c r="K54" s="16">
        <v>31</v>
      </c>
      <c r="L54" s="16">
        <v>30</v>
      </c>
      <c r="M54" s="51">
        <v>35</v>
      </c>
      <c r="N54" s="18">
        <f t="shared" si="1"/>
        <v>38.166666666666664</v>
      </c>
    </row>
    <row r="55" spans="1:14" ht="12" customHeight="1">
      <c r="A55" s="10" t="str">
        <f>'Pregnant Women Participating'!A55</f>
        <v>Isleta Pueblo, NM</v>
      </c>
      <c r="B55" s="18">
        <v>75</v>
      </c>
      <c r="C55" s="16">
        <v>73</v>
      </c>
      <c r="D55" s="16">
        <v>69</v>
      </c>
      <c r="E55" s="16">
        <v>66</v>
      </c>
      <c r="F55" s="16">
        <v>61</v>
      </c>
      <c r="G55" s="16">
        <v>59</v>
      </c>
      <c r="H55" s="16">
        <v>61</v>
      </c>
      <c r="I55" s="16">
        <v>65</v>
      </c>
      <c r="J55" s="16">
        <v>65</v>
      </c>
      <c r="K55" s="16">
        <v>71</v>
      </c>
      <c r="L55" s="16">
        <v>71</v>
      </c>
      <c r="M55" s="51">
        <v>67</v>
      </c>
      <c r="N55" s="18">
        <f t="shared" si="1"/>
        <v>66.91666666666667</v>
      </c>
    </row>
    <row r="56" spans="1:14" ht="12" customHeight="1">
      <c r="A56" s="10" t="str">
        <f>'Pregnant Women Participating'!A56</f>
        <v>San Felipe Pueblo, NM</v>
      </c>
      <c r="B56" s="18">
        <v>24</v>
      </c>
      <c r="C56" s="16">
        <v>20</v>
      </c>
      <c r="D56" s="16">
        <v>22</v>
      </c>
      <c r="E56" s="16">
        <v>23</v>
      </c>
      <c r="F56" s="16">
        <v>32</v>
      </c>
      <c r="G56" s="16">
        <v>32</v>
      </c>
      <c r="H56" s="16">
        <v>26</v>
      </c>
      <c r="I56" s="16">
        <v>27</v>
      </c>
      <c r="J56" s="16">
        <v>39</v>
      </c>
      <c r="K56" s="16">
        <v>34</v>
      </c>
      <c r="L56" s="16">
        <v>30</v>
      </c>
      <c r="M56" s="51">
        <v>28</v>
      </c>
      <c r="N56" s="18">
        <f t="shared" si="1"/>
        <v>28.083333333333332</v>
      </c>
    </row>
    <row r="57" spans="1:14" ht="12" customHeight="1">
      <c r="A57" s="10" t="str">
        <f>'Pregnant Women Participating'!A57</f>
        <v>Santo Domingo Tribe, NM</v>
      </c>
      <c r="B57" s="18">
        <v>16</v>
      </c>
      <c r="C57" s="16">
        <v>11</v>
      </c>
      <c r="D57" s="16">
        <v>14</v>
      </c>
      <c r="E57" s="16">
        <v>18</v>
      </c>
      <c r="F57" s="16">
        <v>11</v>
      </c>
      <c r="G57" s="16">
        <v>15</v>
      </c>
      <c r="H57" s="16">
        <v>16</v>
      </c>
      <c r="I57" s="16">
        <v>18</v>
      </c>
      <c r="J57" s="16">
        <v>19</v>
      </c>
      <c r="K57" s="16">
        <v>24</v>
      </c>
      <c r="L57" s="16">
        <v>26</v>
      </c>
      <c r="M57" s="51">
        <v>19</v>
      </c>
      <c r="N57" s="18">
        <f t="shared" si="1"/>
        <v>17.25</v>
      </c>
    </row>
    <row r="58" spans="1:14" ht="12" customHeight="1">
      <c r="A58" s="10" t="str">
        <f>'Pregnant Women Participating'!A58</f>
        <v>Zuni Pueblo, NM</v>
      </c>
      <c r="B58" s="18">
        <v>72</v>
      </c>
      <c r="C58" s="16">
        <v>60</v>
      </c>
      <c r="D58" s="16">
        <v>65</v>
      </c>
      <c r="E58" s="16">
        <v>66</v>
      </c>
      <c r="F58" s="16">
        <v>67</v>
      </c>
      <c r="G58" s="16">
        <v>74</v>
      </c>
      <c r="H58" s="16">
        <v>76</v>
      </c>
      <c r="I58" s="16">
        <v>88</v>
      </c>
      <c r="J58" s="16">
        <v>96</v>
      </c>
      <c r="K58" s="16">
        <v>90</v>
      </c>
      <c r="L58" s="16">
        <v>87</v>
      </c>
      <c r="M58" s="51">
        <v>78</v>
      </c>
      <c r="N58" s="18">
        <f t="shared" si="1"/>
        <v>76.58333333333333</v>
      </c>
    </row>
    <row r="59" spans="1:14" ht="12" customHeight="1">
      <c r="A59" s="10" t="str">
        <f>'Pregnant Women Participating'!A59</f>
        <v>Cherokee Nation, OK</v>
      </c>
      <c r="B59" s="18">
        <v>202</v>
      </c>
      <c r="C59" s="16">
        <v>195</v>
      </c>
      <c r="D59" s="16">
        <v>195</v>
      </c>
      <c r="E59" s="16">
        <v>197</v>
      </c>
      <c r="F59" s="16">
        <v>201</v>
      </c>
      <c r="G59" s="16">
        <v>203</v>
      </c>
      <c r="H59" s="16">
        <v>208</v>
      </c>
      <c r="I59" s="16">
        <v>200</v>
      </c>
      <c r="J59" s="16">
        <v>198</v>
      </c>
      <c r="K59" s="16">
        <v>217</v>
      </c>
      <c r="L59" s="16">
        <v>195</v>
      </c>
      <c r="M59" s="51">
        <v>199</v>
      </c>
      <c r="N59" s="18">
        <f t="shared" si="1"/>
        <v>200.83333333333334</v>
      </c>
    </row>
    <row r="60" spans="1:14" ht="12" customHeight="1">
      <c r="A60" s="10" t="str">
        <f>'Pregnant Women Participating'!A60</f>
        <v>Chickasaw Nation, OK</v>
      </c>
      <c r="B60" s="18">
        <v>165</v>
      </c>
      <c r="C60" s="16">
        <v>155</v>
      </c>
      <c r="D60" s="16">
        <v>161</v>
      </c>
      <c r="E60" s="16">
        <v>149</v>
      </c>
      <c r="F60" s="16">
        <v>146</v>
      </c>
      <c r="G60" s="16">
        <v>155</v>
      </c>
      <c r="H60" s="16">
        <v>167</v>
      </c>
      <c r="I60" s="16">
        <v>174</v>
      </c>
      <c r="J60" s="16">
        <v>177</v>
      </c>
      <c r="K60" s="16">
        <v>192</v>
      </c>
      <c r="L60" s="16">
        <v>172</v>
      </c>
      <c r="M60" s="51">
        <v>172</v>
      </c>
      <c r="N60" s="18">
        <f t="shared" si="1"/>
        <v>165.41666666666666</v>
      </c>
    </row>
    <row r="61" spans="1:14" ht="12" customHeight="1">
      <c r="A61" s="10" t="str">
        <f>'Pregnant Women Participating'!A61</f>
        <v>Choctaw Nation, OK</v>
      </c>
      <c r="B61" s="18">
        <v>152</v>
      </c>
      <c r="C61" s="16">
        <v>157</v>
      </c>
      <c r="D61" s="16">
        <v>162</v>
      </c>
      <c r="E61" s="16">
        <v>152</v>
      </c>
      <c r="F61" s="16">
        <v>135</v>
      </c>
      <c r="G61" s="16">
        <v>141</v>
      </c>
      <c r="H61" s="16">
        <v>130</v>
      </c>
      <c r="I61" s="16">
        <v>130</v>
      </c>
      <c r="J61" s="16">
        <v>138</v>
      </c>
      <c r="K61" s="16">
        <v>132</v>
      </c>
      <c r="L61" s="16">
        <v>115</v>
      </c>
      <c r="M61" s="51">
        <v>128</v>
      </c>
      <c r="N61" s="18">
        <f t="shared" si="1"/>
        <v>139.33333333333334</v>
      </c>
    </row>
    <row r="62" spans="1:14" ht="12" customHeight="1">
      <c r="A62" s="10" t="str">
        <f>'Pregnant Women Participating'!A62</f>
        <v>Citizen Potawatomi Nation, OK</v>
      </c>
      <c r="B62" s="18">
        <v>55</v>
      </c>
      <c r="C62" s="16">
        <v>52</v>
      </c>
      <c r="D62" s="16">
        <v>56</v>
      </c>
      <c r="E62" s="16">
        <v>46</v>
      </c>
      <c r="F62" s="16">
        <v>50</v>
      </c>
      <c r="G62" s="16">
        <v>46</v>
      </c>
      <c r="H62" s="16">
        <v>48</v>
      </c>
      <c r="I62" s="16">
        <v>35</v>
      </c>
      <c r="J62" s="16">
        <v>47</v>
      </c>
      <c r="K62" s="16">
        <v>53</v>
      </c>
      <c r="L62" s="16">
        <v>50</v>
      </c>
      <c r="M62" s="51">
        <v>51</v>
      </c>
      <c r="N62" s="18">
        <f t="shared" si="1"/>
        <v>49.083333333333336</v>
      </c>
    </row>
    <row r="63" spans="1:14" ht="12" customHeight="1">
      <c r="A63" s="10" t="str">
        <f>'Pregnant Women Participating'!A63</f>
        <v>Inter-Tribal Council, OK</v>
      </c>
      <c r="B63" s="18">
        <v>31</v>
      </c>
      <c r="C63" s="16">
        <v>28</v>
      </c>
      <c r="D63" s="16">
        <v>26</v>
      </c>
      <c r="E63" s="16">
        <v>31</v>
      </c>
      <c r="F63" s="16">
        <v>26</v>
      </c>
      <c r="G63" s="16">
        <v>29</v>
      </c>
      <c r="H63" s="16">
        <v>27</v>
      </c>
      <c r="I63" s="16">
        <v>25</v>
      </c>
      <c r="J63" s="16">
        <v>28</v>
      </c>
      <c r="K63" s="16">
        <v>30</v>
      </c>
      <c r="L63" s="16">
        <v>26</v>
      </c>
      <c r="M63" s="51">
        <v>24</v>
      </c>
      <c r="N63" s="18">
        <f t="shared" si="1"/>
        <v>27.583333333333332</v>
      </c>
    </row>
    <row r="64" spans="1:14" ht="12" customHeight="1">
      <c r="A64" s="10" t="str">
        <f>'Pregnant Women Participating'!A64</f>
        <v>Muscogee Creek Nation, OK</v>
      </c>
      <c r="B64" s="18">
        <v>116</v>
      </c>
      <c r="C64" s="16">
        <v>107</v>
      </c>
      <c r="D64" s="16">
        <v>100</v>
      </c>
      <c r="E64" s="16">
        <v>98</v>
      </c>
      <c r="F64" s="16">
        <v>94</v>
      </c>
      <c r="G64" s="16">
        <v>101</v>
      </c>
      <c r="H64" s="16">
        <v>103</v>
      </c>
      <c r="I64" s="16">
        <v>94</v>
      </c>
      <c r="J64" s="16">
        <v>104</v>
      </c>
      <c r="K64" s="16">
        <v>102</v>
      </c>
      <c r="L64" s="16">
        <v>98</v>
      </c>
      <c r="M64" s="51">
        <v>104</v>
      </c>
      <c r="N64" s="18">
        <f t="shared" si="1"/>
        <v>101.75</v>
      </c>
    </row>
    <row r="65" spans="1:14" ht="12" customHeight="1">
      <c r="A65" s="10" t="str">
        <f>'Pregnant Women Participating'!A65</f>
        <v>Osage Tribal Council, OK</v>
      </c>
      <c r="B65" s="18">
        <v>99</v>
      </c>
      <c r="C65" s="16">
        <v>106</v>
      </c>
      <c r="D65" s="16">
        <v>111</v>
      </c>
      <c r="E65" s="16">
        <v>115</v>
      </c>
      <c r="F65" s="16">
        <v>103</v>
      </c>
      <c r="G65" s="16">
        <v>106</v>
      </c>
      <c r="H65" s="16">
        <v>103</v>
      </c>
      <c r="I65" s="16">
        <v>105</v>
      </c>
      <c r="J65" s="16">
        <v>109</v>
      </c>
      <c r="K65" s="16">
        <v>115</v>
      </c>
      <c r="L65" s="16">
        <v>75</v>
      </c>
      <c r="M65" s="51">
        <v>83</v>
      </c>
      <c r="N65" s="18">
        <f t="shared" si="1"/>
        <v>102.5</v>
      </c>
    </row>
    <row r="66" spans="1:14" ht="12" customHeight="1">
      <c r="A66" s="10" t="str">
        <f>'Pregnant Women Participating'!A66</f>
        <v>Otoe-Missouria Tribe, OK</v>
      </c>
      <c r="B66" s="18">
        <v>24</v>
      </c>
      <c r="C66" s="16">
        <v>24</v>
      </c>
      <c r="D66" s="16">
        <v>20</v>
      </c>
      <c r="E66" s="16">
        <v>18</v>
      </c>
      <c r="F66" s="16">
        <v>23</v>
      </c>
      <c r="G66" s="16">
        <v>27</v>
      </c>
      <c r="H66" s="16">
        <v>28</v>
      </c>
      <c r="I66" s="16">
        <v>27</v>
      </c>
      <c r="J66" s="16">
        <v>28</v>
      </c>
      <c r="K66" s="16">
        <v>32</v>
      </c>
      <c r="L66" s="16">
        <v>25</v>
      </c>
      <c r="M66" s="51">
        <v>23</v>
      </c>
      <c r="N66" s="18">
        <f t="shared" si="1"/>
        <v>24.916666666666668</v>
      </c>
    </row>
    <row r="67" spans="1:14" ht="12" customHeight="1">
      <c r="A67" s="10" t="str">
        <f>'Pregnant Women Participating'!A67</f>
        <v>Wichita, Caddo &amp; Delaware (WCD), OK</v>
      </c>
      <c r="B67" s="18">
        <v>135</v>
      </c>
      <c r="C67" s="16">
        <v>128</v>
      </c>
      <c r="D67" s="16">
        <v>135</v>
      </c>
      <c r="E67" s="16">
        <v>134</v>
      </c>
      <c r="F67" s="16">
        <v>142</v>
      </c>
      <c r="G67" s="16">
        <v>148</v>
      </c>
      <c r="H67" s="16">
        <v>156</v>
      </c>
      <c r="I67" s="16">
        <v>153</v>
      </c>
      <c r="J67" s="16">
        <v>168</v>
      </c>
      <c r="K67" s="16">
        <v>153</v>
      </c>
      <c r="L67" s="16">
        <v>147</v>
      </c>
      <c r="M67" s="51">
        <v>156</v>
      </c>
      <c r="N67" s="18">
        <f t="shared" si="1"/>
        <v>146.25</v>
      </c>
    </row>
    <row r="68" spans="1:14" s="23" customFormat="1" ht="24.75" customHeight="1">
      <c r="A68" s="19" t="str">
        <f>'Pregnant Women Participating'!A68</f>
        <v>Southwest Region</v>
      </c>
      <c r="B68" s="21">
        <v>91010</v>
      </c>
      <c r="C68" s="20">
        <v>90829</v>
      </c>
      <c r="D68" s="20">
        <v>91929</v>
      </c>
      <c r="E68" s="20">
        <v>91945</v>
      </c>
      <c r="F68" s="20">
        <v>92001</v>
      </c>
      <c r="G68" s="20">
        <v>92696</v>
      </c>
      <c r="H68" s="20">
        <v>93148</v>
      </c>
      <c r="I68" s="20">
        <v>94452</v>
      </c>
      <c r="J68" s="20">
        <v>98008</v>
      </c>
      <c r="K68" s="20">
        <v>101828</v>
      </c>
      <c r="L68" s="20">
        <v>105188</v>
      </c>
      <c r="M68" s="50">
        <v>108633</v>
      </c>
      <c r="N68" s="21">
        <f t="shared" si="1"/>
        <v>95972.25</v>
      </c>
    </row>
    <row r="69" spans="1:14" ht="12" customHeight="1">
      <c r="A69" s="10" t="str">
        <f>'Pregnant Women Participating'!A69</f>
        <v>Colorado</v>
      </c>
      <c r="B69" s="18">
        <v>7318</v>
      </c>
      <c r="C69" s="16">
        <v>7246</v>
      </c>
      <c r="D69" s="16">
        <v>7258</v>
      </c>
      <c r="E69" s="16">
        <v>7349</v>
      </c>
      <c r="F69" s="16">
        <v>7489</v>
      </c>
      <c r="G69" s="16">
        <v>7574</v>
      </c>
      <c r="H69" s="16">
        <v>7646</v>
      </c>
      <c r="I69" s="16">
        <v>7571</v>
      </c>
      <c r="J69" s="16">
        <v>7369</v>
      </c>
      <c r="K69" s="16">
        <v>7283</v>
      </c>
      <c r="L69" s="16">
        <v>7264</v>
      </c>
      <c r="M69" s="51">
        <v>7298</v>
      </c>
      <c r="N69" s="18">
        <f t="shared" si="1"/>
        <v>7388.75</v>
      </c>
    </row>
    <row r="70" spans="1:14" ht="12" customHeight="1">
      <c r="A70" s="10" t="str">
        <f>'Pregnant Women Participating'!A70</f>
        <v>Iowa</v>
      </c>
      <c r="B70" s="18">
        <v>3693</v>
      </c>
      <c r="C70" s="16">
        <v>3602</v>
      </c>
      <c r="D70" s="16">
        <v>3614</v>
      </c>
      <c r="E70" s="16">
        <v>3615</v>
      </c>
      <c r="F70" s="16">
        <v>3532</v>
      </c>
      <c r="G70" s="16">
        <v>3583</v>
      </c>
      <c r="H70" s="16">
        <v>3527</v>
      </c>
      <c r="I70" s="16">
        <v>3515</v>
      </c>
      <c r="J70" s="16">
        <v>3577</v>
      </c>
      <c r="K70" s="16">
        <v>3666</v>
      </c>
      <c r="L70" s="16">
        <v>3630</v>
      </c>
      <c r="M70" s="51">
        <v>3557</v>
      </c>
      <c r="N70" s="18">
        <f aca="true" t="shared" si="2" ref="N70:N101">IF(SUM(B70:M70)&gt;0,AVERAGE(B70:M70)," ")</f>
        <v>3592.5833333333335</v>
      </c>
    </row>
    <row r="71" spans="1:14" ht="12" customHeight="1">
      <c r="A71" s="10" t="str">
        <f>'Pregnant Women Participating'!A71</f>
        <v>Kansas</v>
      </c>
      <c r="B71" s="18">
        <v>3713</v>
      </c>
      <c r="C71" s="16">
        <v>3625</v>
      </c>
      <c r="D71" s="16">
        <v>3628</v>
      </c>
      <c r="E71" s="16">
        <v>3655</v>
      </c>
      <c r="F71" s="16">
        <v>3652</v>
      </c>
      <c r="G71" s="16">
        <v>3711</v>
      </c>
      <c r="H71" s="16">
        <v>3731</v>
      </c>
      <c r="I71" s="16">
        <v>3778</v>
      </c>
      <c r="J71" s="16">
        <v>3768</v>
      </c>
      <c r="K71" s="16">
        <v>3870</v>
      </c>
      <c r="L71" s="16">
        <v>3771</v>
      </c>
      <c r="M71" s="51">
        <v>3593</v>
      </c>
      <c r="N71" s="18">
        <f t="shared" si="2"/>
        <v>3707.9166666666665</v>
      </c>
    </row>
    <row r="72" spans="1:14" ht="12" customHeight="1">
      <c r="A72" s="10" t="str">
        <f>'Pregnant Women Participating'!A72</f>
        <v>Missouri</v>
      </c>
      <c r="B72" s="18">
        <v>6505</v>
      </c>
      <c r="C72" s="16">
        <v>6223</v>
      </c>
      <c r="D72" s="16">
        <v>6312</v>
      </c>
      <c r="E72" s="16">
        <v>6299</v>
      </c>
      <c r="F72" s="16">
        <v>6315</v>
      </c>
      <c r="G72" s="16">
        <v>6616</v>
      </c>
      <c r="H72" s="16">
        <v>6493</v>
      </c>
      <c r="I72" s="16">
        <v>6324</v>
      </c>
      <c r="J72" s="16">
        <v>6512</v>
      </c>
      <c r="K72" s="16">
        <v>6752</v>
      </c>
      <c r="L72" s="16">
        <v>6845</v>
      </c>
      <c r="M72" s="51">
        <v>7441</v>
      </c>
      <c r="N72" s="18">
        <f t="shared" si="2"/>
        <v>6553.083333333333</v>
      </c>
    </row>
    <row r="73" spans="1:14" ht="12" customHeight="1">
      <c r="A73" s="10" t="str">
        <f>'Pregnant Women Participating'!A73</f>
        <v>Montana</v>
      </c>
      <c r="B73" s="18">
        <v>1368</v>
      </c>
      <c r="C73" s="16">
        <v>1380</v>
      </c>
      <c r="D73" s="16">
        <v>1377</v>
      </c>
      <c r="E73" s="16">
        <v>1486</v>
      </c>
      <c r="F73" s="16">
        <v>1432</v>
      </c>
      <c r="G73" s="16">
        <v>1452</v>
      </c>
      <c r="H73" s="16">
        <v>1451</v>
      </c>
      <c r="I73" s="16">
        <v>1445</v>
      </c>
      <c r="J73" s="16">
        <v>1446</v>
      </c>
      <c r="K73" s="16">
        <v>1460</v>
      </c>
      <c r="L73" s="16">
        <v>1467</v>
      </c>
      <c r="M73" s="51">
        <v>1476</v>
      </c>
      <c r="N73" s="18">
        <f t="shared" si="2"/>
        <v>1436.6666666666667</v>
      </c>
    </row>
    <row r="74" spans="1:14" ht="12" customHeight="1">
      <c r="A74" s="10" t="str">
        <f>'Pregnant Women Participating'!A74</f>
        <v>Nebraska</v>
      </c>
      <c r="B74" s="18">
        <v>2797</v>
      </c>
      <c r="C74" s="16">
        <v>2670</v>
      </c>
      <c r="D74" s="16">
        <v>2741</v>
      </c>
      <c r="E74" s="16">
        <v>2811</v>
      </c>
      <c r="F74" s="16">
        <v>3244</v>
      </c>
      <c r="G74" s="16">
        <v>2821</v>
      </c>
      <c r="H74" s="16">
        <v>2811</v>
      </c>
      <c r="I74" s="16">
        <v>2744</v>
      </c>
      <c r="J74" s="16">
        <v>2758</v>
      </c>
      <c r="K74" s="16">
        <v>2881</v>
      </c>
      <c r="L74" s="16">
        <v>2803</v>
      </c>
      <c r="M74" s="51">
        <v>3313</v>
      </c>
      <c r="N74" s="18">
        <f t="shared" si="2"/>
        <v>2866.1666666666665</v>
      </c>
    </row>
    <row r="75" spans="1:14" ht="12" customHeight="1">
      <c r="A75" s="10" t="str">
        <f>'Pregnant Women Participating'!A75</f>
        <v>North Dakota</v>
      </c>
      <c r="B75" s="18">
        <v>675</v>
      </c>
      <c r="C75" s="16">
        <v>667</v>
      </c>
      <c r="D75" s="16">
        <v>687</v>
      </c>
      <c r="E75" s="16">
        <v>668</v>
      </c>
      <c r="F75" s="16">
        <v>655</v>
      </c>
      <c r="G75" s="16">
        <v>636</v>
      </c>
      <c r="H75" s="16">
        <v>641</v>
      </c>
      <c r="I75" s="16">
        <v>612</v>
      </c>
      <c r="J75" s="16">
        <v>618</v>
      </c>
      <c r="K75" s="16">
        <v>633</v>
      </c>
      <c r="L75" s="16">
        <v>632</v>
      </c>
      <c r="M75" s="51">
        <v>627</v>
      </c>
      <c r="N75" s="18">
        <f t="shared" si="2"/>
        <v>645.9166666666666</v>
      </c>
    </row>
    <row r="76" spans="1:14" ht="12" customHeight="1">
      <c r="A76" s="10" t="str">
        <f>'Pregnant Women Participating'!A76</f>
        <v>South Dakota</v>
      </c>
      <c r="B76" s="18">
        <v>1047</v>
      </c>
      <c r="C76" s="16">
        <v>1017</v>
      </c>
      <c r="D76" s="16">
        <v>970</v>
      </c>
      <c r="E76" s="16">
        <v>953</v>
      </c>
      <c r="F76" s="16">
        <v>976</v>
      </c>
      <c r="G76" s="16">
        <v>978</v>
      </c>
      <c r="H76" s="16">
        <v>962</v>
      </c>
      <c r="I76" s="16">
        <v>992</v>
      </c>
      <c r="J76" s="16">
        <v>950</v>
      </c>
      <c r="K76" s="16">
        <v>928</v>
      </c>
      <c r="L76" s="16">
        <v>945</v>
      </c>
      <c r="M76" s="51">
        <v>906</v>
      </c>
      <c r="N76" s="18">
        <f t="shared" si="2"/>
        <v>968.6666666666666</v>
      </c>
    </row>
    <row r="77" spans="1:14" ht="12" customHeight="1">
      <c r="A77" s="10" t="str">
        <f>'Pregnant Women Participating'!A77</f>
        <v>Utah</v>
      </c>
      <c r="B77" s="18">
        <v>6906</v>
      </c>
      <c r="C77" s="16">
        <v>6865</v>
      </c>
      <c r="D77" s="16">
        <v>6895</v>
      </c>
      <c r="E77" s="16">
        <v>6961</v>
      </c>
      <c r="F77" s="16">
        <v>6909</v>
      </c>
      <c r="G77" s="16">
        <v>6932</v>
      </c>
      <c r="H77" s="16">
        <v>6727</v>
      </c>
      <c r="I77" s="16">
        <v>6684</v>
      </c>
      <c r="J77" s="16">
        <v>6638</v>
      </c>
      <c r="K77" s="16">
        <v>6704</v>
      </c>
      <c r="L77" s="16">
        <v>6890</v>
      </c>
      <c r="M77" s="51">
        <v>7025</v>
      </c>
      <c r="N77" s="18">
        <f t="shared" si="2"/>
        <v>6844.666666666667</v>
      </c>
    </row>
    <row r="78" spans="1:14" ht="12" customHeight="1">
      <c r="A78" s="10" t="str">
        <f>'Pregnant Women Participating'!A78</f>
        <v>Wyoming</v>
      </c>
      <c r="B78" s="18">
        <v>848</v>
      </c>
      <c r="C78" s="16">
        <v>747</v>
      </c>
      <c r="D78" s="16">
        <v>818</v>
      </c>
      <c r="E78" s="16">
        <v>858</v>
      </c>
      <c r="F78" s="16">
        <v>851</v>
      </c>
      <c r="G78" s="16">
        <v>860</v>
      </c>
      <c r="H78" s="16">
        <v>873</v>
      </c>
      <c r="I78" s="16">
        <v>870</v>
      </c>
      <c r="J78" s="16">
        <v>892</v>
      </c>
      <c r="K78" s="16">
        <v>905</v>
      </c>
      <c r="L78" s="16">
        <v>921</v>
      </c>
      <c r="M78" s="51">
        <v>923</v>
      </c>
      <c r="N78" s="18">
        <f t="shared" si="2"/>
        <v>863.8333333333334</v>
      </c>
    </row>
    <row r="79" spans="1:14" ht="12" customHeight="1">
      <c r="A79" s="10" t="str">
        <f>'Pregnant Women Participating'!A79</f>
        <v>Ute Mountain Ute Tribe, CO</v>
      </c>
      <c r="B79" s="18">
        <v>19</v>
      </c>
      <c r="C79" s="16">
        <v>20</v>
      </c>
      <c r="D79" s="16">
        <v>19</v>
      </c>
      <c r="E79" s="16">
        <v>16</v>
      </c>
      <c r="F79" s="16">
        <v>17</v>
      </c>
      <c r="G79" s="16">
        <v>17</v>
      </c>
      <c r="H79" s="16">
        <v>15</v>
      </c>
      <c r="I79" s="16">
        <v>19</v>
      </c>
      <c r="J79" s="16">
        <v>18</v>
      </c>
      <c r="K79" s="16">
        <v>16</v>
      </c>
      <c r="L79" s="16">
        <v>15</v>
      </c>
      <c r="M79" s="51">
        <v>12</v>
      </c>
      <c r="N79" s="18">
        <f t="shared" si="2"/>
        <v>16.916666666666668</v>
      </c>
    </row>
    <row r="80" spans="1:14" ht="12" customHeight="1">
      <c r="A80" s="10" t="str">
        <f>'Pregnant Women Participating'!A80</f>
        <v>Omaha Sioux, NE</v>
      </c>
      <c r="B80" s="18">
        <v>5</v>
      </c>
      <c r="C80" s="16">
        <v>3</v>
      </c>
      <c r="D80" s="16">
        <v>4</v>
      </c>
      <c r="E80" s="16">
        <v>5</v>
      </c>
      <c r="F80" s="16">
        <v>5</v>
      </c>
      <c r="G80" s="16">
        <v>4</v>
      </c>
      <c r="H80" s="16">
        <v>5</v>
      </c>
      <c r="I80" s="16">
        <v>4</v>
      </c>
      <c r="J80" s="16">
        <v>5</v>
      </c>
      <c r="K80" s="16">
        <v>4</v>
      </c>
      <c r="L80" s="16">
        <v>0</v>
      </c>
      <c r="M80" s="51">
        <v>5</v>
      </c>
      <c r="N80" s="18">
        <f t="shared" si="2"/>
        <v>4.083333333333333</v>
      </c>
    </row>
    <row r="81" spans="1:14" ht="12" customHeight="1">
      <c r="A81" s="10" t="str">
        <f>'Pregnant Women Participating'!A81</f>
        <v>Santee Sioux, NE</v>
      </c>
      <c r="B81" s="18">
        <v>0</v>
      </c>
      <c r="C81" s="16">
        <v>1</v>
      </c>
      <c r="D81" s="16">
        <v>1</v>
      </c>
      <c r="E81" s="16">
        <v>1</v>
      </c>
      <c r="F81" s="16">
        <v>1</v>
      </c>
      <c r="G81" s="16">
        <v>2</v>
      </c>
      <c r="H81" s="16">
        <v>2</v>
      </c>
      <c r="I81" s="16">
        <v>1</v>
      </c>
      <c r="J81" s="16">
        <v>1</v>
      </c>
      <c r="K81" s="16">
        <v>0</v>
      </c>
      <c r="L81" s="16">
        <v>0</v>
      </c>
      <c r="M81" s="51">
        <v>0</v>
      </c>
      <c r="N81" s="18">
        <f t="shared" si="2"/>
        <v>0.8333333333333334</v>
      </c>
    </row>
    <row r="82" spans="1:14" ht="12" customHeight="1">
      <c r="A82" s="10" t="str">
        <f>'Pregnant Women Participating'!A82</f>
        <v>Winnebago Tribe, NE</v>
      </c>
      <c r="B82" s="18">
        <v>7</v>
      </c>
      <c r="C82" s="16">
        <v>4</v>
      </c>
      <c r="D82" s="16">
        <v>5</v>
      </c>
      <c r="E82" s="16">
        <v>6</v>
      </c>
      <c r="F82" s="16">
        <v>7</v>
      </c>
      <c r="G82" s="16">
        <v>6</v>
      </c>
      <c r="H82" s="16">
        <v>6</v>
      </c>
      <c r="I82" s="16">
        <v>4</v>
      </c>
      <c r="J82" s="16">
        <v>5</v>
      </c>
      <c r="K82" s="16">
        <v>5</v>
      </c>
      <c r="L82" s="16">
        <v>6</v>
      </c>
      <c r="M82" s="51">
        <v>6</v>
      </c>
      <c r="N82" s="18">
        <f t="shared" si="2"/>
        <v>5.583333333333333</v>
      </c>
    </row>
    <row r="83" spans="1:14" ht="12" customHeight="1">
      <c r="A83" s="10" t="str">
        <f>'Pregnant Women Participating'!A83</f>
        <v>Standing Rock Sioux Tribe, ND</v>
      </c>
      <c r="B83" s="18">
        <v>16</v>
      </c>
      <c r="C83" s="16">
        <v>14</v>
      </c>
      <c r="D83" s="16">
        <v>17</v>
      </c>
      <c r="E83" s="16">
        <v>18</v>
      </c>
      <c r="F83" s="16">
        <v>18</v>
      </c>
      <c r="G83" s="16">
        <v>20</v>
      </c>
      <c r="H83" s="16">
        <v>19</v>
      </c>
      <c r="I83" s="16">
        <v>20</v>
      </c>
      <c r="J83" s="16">
        <v>30</v>
      </c>
      <c r="K83" s="16">
        <v>25</v>
      </c>
      <c r="L83" s="16">
        <v>33</v>
      </c>
      <c r="M83" s="51">
        <v>24</v>
      </c>
      <c r="N83" s="18">
        <f t="shared" si="2"/>
        <v>21.166666666666668</v>
      </c>
    </row>
    <row r="84" spans="1:14" ht="12" customHeight="1">
      <c r="A84" s="10" t="str">
        <f>'Pregnant Women Participating'!A84</f>
        <v>Three Affiliated Tribes, ND</v>
      </c>
      <c r="B84" s="18">
        <v>10</v>
      </c>
      <c r="C84" s="16">
        <v>12</v>
      </c>
      <c r="D84" s="16">
        <v>10</v>
      </c>
      <c r="E84" s="16">
        <v>9</v>
      </c>
      <c r="F84" s="16">
        <v>9</v>
      </c>
      <c r="G84" s="16">
        <v>6</v>
      </c>
      <c r="H84" s="16">
        <v>8</v>
      </c>
      <c r="I84" s="16">
        <v>8</v>
      </c>
      <c r="J84" s="16">
        <v>9</v>
      </c>
      <c r="K84" s="16">
        <v>8</v>
      </c>
      <c r="L84" s="16">
        <v>7</v>
      </c>
      <c r="M84" s="51">
        <v>6</v>
      </c>
      <c r="N84" s="18">
        <f t="shared" si="2"/>
        <v>8.5</v>
      </c>
    </row>
    <row r="85" spans="1:14" ht="12" customHeight="1">
      <c r="A85" s="10" t="str">
        <f>'Pregnant Women Participating'!A85</f>
        <v>Cheyenne River Sioux, SD</v>
      </c>
      <c r="B85" s="18">
        <v>24</v>
      </c>
      <c r="C85" s="16">
        <v>21</v>
      </c>
      <c r="D85" s="16">
        <v>21</v>
      </c>
      <c r="E85" s="16">
        <v>26</v>
      </c>
      <c r="F85" s="16">
        <v>21</v>
      </c>
      <c r="G85" s="16">
        <v>21</v>
      </c>
      <c r="H85" s="16">
        <v>16</v>
      </c>
      <c r="I85" s="16">
        <v>18</v>
      </c>
      <c r="J85" s="16">
        <v>12</v>
      </c>
      <c r="K85" s="16">
        <v>13</v>
      </c>
      <c r="L85" s="16">
        <v>15</v>
      </c>
      <c r="M85" s="51">
        <v>17</v>
      </c>
      <c r="N85" s="18">
        <f t="shared" si="2"/>
        <v>18.75</v>
      </c>
    </row>
    <row r="86" spans="1:14" ht="12" customHeight="1">
      <c r="A86" s="10" t="str">
        <f>'Pregnant Women Participating'!A86</f>
        <v>Rosebud Sioux, SD</v>
      </c>
      <c r="B86" s="18">
        <v>88</v>
      </c>
      <c r="C86" s="16">
        <v>99</v>
      </c>
      <c r="D86" s="16">
        <v>93</v>
      </c>
      <c r="E86" s="16">
        <v>99</v>
      </c>
      <c r="F86" s="16">
        <v>92</v>
      </c>
      <c r="G86" s="16">
        <v>103</v>
      </c>
      <c r="H86" s="16">
        <v>99</v>
      </c>
      <c r="I86" s="16">
        <v>101</v>
      </c>
      <c r="J86" s="16">
        <v>106</v>
      </c>
      <c r="K86" s="16">
        <v>108</v>
      </c>
      <c r="L86" s="16">
        <v>92</v>
      </c>
      <c r="M86" s="51">
        <v>87</v>
      </c>
      <c r="N86" s="18">
        <f t="shared" si="2"/>
        <v>97.25</v>
      </c>
    </row>
    <row r="87" spans="1:14" ht="12" customHeight="1">
      <c r="A87" s="10" t="str">
        <f>'Pregnant Women Participating'!A87</f>
        <v>Northern Arapahoe, WY</v>
      </c>
      <c r="B87" s="18">
        <v>25</v>
      </c>
      <c r="C87" s="16">
        <v>24</v>
      </c>
      <c r="D87" s="16">
        <v>28</v>
      </c>
      <c r="E87" s="16">
        <v>28</v>
      </c>
      <c r="F87" s="16">
        <v>25</v>
      </c>
      <c r="G87" s="16">
        <v>27</v>
      </c>
      <c r="H87" s="16">
        <v>20</v>
      </c>
      <c r="I87" s="16">
        <v>26</v>
      </c>
      <c r="J87" s="16">
        <v>17</v>
      </c>
      <c r="K87" s="16">
        <v>19</v>
      </c>
      <c r="L87" s="16">
        <v>21</v>
      </c>
      <c r="M87" s="51">
        <v>23</v>
      </c>
      <c r="N87" s="18">
        <f t="shared" si="2"/>
        <v>23.583333333333332</v>
      </c>
    </row>
    <row r="88" spans="1:14" ht="12" customHeight="1">
      <c r="A88" s="10" t="str">
        <f>'Pregnant Women Participating'!A88</f>
        <v>Shoshone Tribe, WY</v>
      </c>
      <c r="B88" s="18">
        <v>8</v>
      </c>
      <c r="C88" s="16">
        <v>10</v>
      </c>
      <c r="D88" s="16">
        <v>7</v>
      </c>
      <c r="E88" s="16">
        <v>3</v>
      </c>
      <c r="F88" s="16">
        <v>2</v>
      </c>
      <c r="G88" s="16">
        <v>2</v>
      </c>
      <c r="H88" s="16">
        <v>2</v>
      </c>
      <c r="I88" s="16">
        <v>4</v>
      </c>
      <c r="J88" s="16">
        <v>6</v>
      </c>
      <c r="K88" s="16">
        <v>8</v>
      </c>
      <c r="L88" s="16">
        <v>7</v>
      </c>
      <c r="M88" s="51">
        <v>7</v>
      </c>
      <c r="N88" s="18">
        <f t="shared" si="2"/>
        <v>5.5</v>
      </c>
    </row>
    <row r="89" spans="1:14" s="23" customFormat="1" ht="24.75" customHeight="1">
      <c r="A89" s="19" t="str">
        <f>'Pregnant Women Participating'!A89</f>
        <v>Mountain Plains</v>
      </c>
      <c r="B89" s="21">
        <v>35072</v>
      </c>
      <c r="C89" s="20">
        <v>34250</v>
      </c>
      <c r="D89" s="20">
        <v>34505</v>
      </c>
      <c r="E89" s="20">
        <v>34866</v>
      </c>
      <c r="F89" s="20">
        <v>35252</v>
      </c>
      <c r="G89" s="20">
        <v>35371</v>
      </c>
      <c r="H89" s="20">
        <v>35054</v>
      </c>
      <c r="I89" s="20">
        <v>34740</v>
      </c>
      <c r="J89" s="20">
        <v>34737</v>
      </c>
      <c r="K89" s="20">
        <v>35288</v>
      </c>
      <c r="L89" s="20">
        <v>35364</v>
      </c>
      <c r="M89" s="50">
        <v>36346</v>
      </c>
      <c r="N89" s="21">
        <f t="shared" si="2"/>
        <v>35070.416666666664</v>
      </c>
    </row>
    <row r="90" spans="1:14" ht="12" customHeight="1">
      <c r="A90" s="11" t="str">
        <f>'Pregnant Women Participating'!A90</f>
        <v>Alaska</v>
      </c>
      <c r="B90" s="18">
        <v>2636</v>
      </c>
      <c r="C90" s="16">
        <v>2256</v>
      </c>
      <c r="D90" s="16">
        <v>2234</v>
      </c>
      <c r="E90" s="16">
        <v>2600</v>
      </c>
      <c r="F90" s="16">
        <v>2280</v>
      </c>
      <c r="G90" s="16">
        <v>2276</v>
      </c>
      <c r="H90" s="16">
        <v>2247</v>
      </c>
      <c r="I90" s="16">
        <v>2279</v>
      </c>
      <c r="J90" s="16">
        <v>2289</v>
      </c>
      <c r="K90" s="16">
        <v>2350</v>
      </c>
      <c r="L90" s="16">
        <v>2464</v>
      </c>
      <c r="M90" s="51">
        <v>2311</v>
      </c>
      <c r="N90" s="18">
        <f t="shared" si="2"/>
        <v>2351.8333333333335</v>
      </c>
    </row>
    <row r="91" spans="1:14" ht="12" customHeight="1">
      <c r="A91" s="11" t="str">
        <f>'Pregnant Women Participating'!A91</f>
        <v>American Samoa</v>
      </c>
      <c r="B91" s="18">
        <v>796</v>
      </c>
      <c r="C91" s="16">
        <v>784</v>
      </c>
      <c r="D91" s="16">
        <v>815</v>
      </c>
      <c r="E91" s="16">
        <v>824</v>
      </c>
      <c r="F91" s="16">
        <v>851</v>
      </c>
      <c r="G91" s="16">
        <v>821</v>
      </c>
      <c r="H91" s="16">
        <v>853</v>
      </c>
      <c r="I91" s="16">
        <v>841</v>
      </c>
      <c r="J91" s="16">
        <v>861</v>
      </c>
      <c r="K91" s="16">
        <v>878</v>
      </c>
      <c r="L91" s="16">
        <v>875</v>
      </c>
      <c r="M91" s="51">
        <v>832</v>
      </c>
      <c r="N91" s="18">
        <f t="shared" si="2"/>
        <v>835.9166666666666</v>
      </c>
    </row>
    <row r="92" spans="1:14" ht="12" customHeight="1">
      <c r="A92" s="11" t="str">
        <f>'Pregnant Women Participating'!A92</f>
        <v>Arizona</v>
      </c>
      <c r="B92" s="18">
        <v>13974</v>
      </c>
      <c r="C92" s="16">
        <v>13870</v>
      </c>
      <c r="D92" s="16">
        <v>14237</v>
      </c>
      <c r="E92" s="16">
        <v>14466</v>
      </c>
      <c r="F92" s="16">
        <v>14156</v>
      </c>
      <c r="G92" s="16">
        <v>14026</v>
      </c>
      <c r="H92" s="16">
        <v>14267</v>
      </c>
      <c r="I92" s="16">
        <v>13832</v>
      </c>
      <c r="J92" s="16">
        <v>13862</v>
      </c>
      <c r="K92" s="16">
        <v>13846</v>
      </c>
      <c r="L92" s="16">
        <v>13392</v>
      </c>
      <c r="M92" s="51">
        <v>13103</v>
      </c>
      <c r="N92" s="18">
        <f t="shared" si="2"/>
        <v>13919.25</v>
      </c>
    </row>
    <row r="93" spans="1:14" ht="12" customHeight="1">
      <c r="A93" s="11" t="str">
        <f>'Pregnant Women Participating'!A93</f>
        <v>California</v>
      </c>
      <c r="B93" s="18">
        <v>112843</v>
      </c>
      <c r="C93" s="16">
        <v>109403</v>
      </c>
      <c r="D93" s="16">
        <v>109533</v>
      </c>
      <c r="E93" s="16">
        <v>110807</v>
      </c>
      <c r="F93" s="16">
        <v>108892</v>
      </c>
      <c r="G93" s="16">
        <v>109040</v>
      </c>
      <c r="H93" s="16">
        <v>108414</v>
      </c>
      <c r="I93" s="16">
        <v>106952</v>
      </c>
      <c r="J93" s="16">
        <v>106712</v>
      </c>
      <c r="K93" s="16">
        <v>107555</v>
      </c>
      <c r="L93" s="16">
        <v>107300</v>
      </c>
      <c r="M93" s="51">
        <v>106807</v>
      </c>
      <c r="N93" s="18">
        <f t="shared" si="2"/>
        <v>108688.16666666667</v>
      </c>
    </row>
    <row r="94" spans="1:14" ht="12" customHeight="1">
      <c r="A94" s="11" t="str">
        <f>'Pregnant Women Participating'!A94</f>
        <v>Guam</v>
      </c>
      <c r="B94" s="18">
        <v>378</v>
      </c>
      <c r="C94" s="16">
        <v>353</v>
      </c>
      <c r="D94" s="16">
        <v>372</v>
      </c>
      <c r="E94" s="16">
        <v>355</v>
      </c>
      <c r="F94" s="16">
        <v>358</v>
      </c>
      <c r="G94" s="16">
        <v>385</v>
      </c>
      <c r="H94" s="16">
        <v>418</v>
      </c>
      <c r="I94" s="16">
        <v>432</v>
      </c>
      <c r="J94" s="16">
        <v>455</v>
      </c>
      <c r="K94" s="16">
        <v>454</v>
      </c>
      <c r="L94" s="16">
        <v>469</v>
      </c>
      <c r="M94" s="51">
        <v>485</v>
      </c>
      <c r="N94" s="18">
        <f t="shared" si="2"/>
        <v>409.5</v>
      </c>
    </row>
    <row r="95" spans="1:14" ht="12" customHeight="1">
      <c r="A95" s="11" t="str">
        <f>'Pregnant Women Participating'!A95</f>
        <v>Hawaii</v>
      </c>
      <c r="B95" s="18">
        <v>3345</v>
      </c>
      <c r="C95" s="16">
        <v>3260</v>
      </c>
      <c r="D95" s="16">
        <v>3204</v>
      </c>
      <c r="E95" s="16">
        <v>3273</v>
      </c>
      <c r="F95" s="16">
        <v>3256</v>
      </c>
      <c r="G95" s="16">
        <v>3324</v>
      </c>
      <c r="H95" s="16">
        <v>3298</v>
      </c>
      <c r="I95" s="16">
        <v>3208</v>
      </c>
      <c r="J95" s="16">
        <v>3250</v>
      </c>
      <c r="K95" s="16">
        <v>3305</v>
      </c>
      <c r="L95" s="16">
        <v>3231</v>
      </c>
      <c r="M95" s="51">
        <v>3200</v>
      </c>
      <c r="N95" s="18">
        <f t="shared" si="2"/>
        <v>3262.8333333333335</v>
      </c>
    </row>
    <row r="96" spans="1:14" ht="12" customHeight="1">
      <c r="A96" s="11" t="str">
        <f>'Pregnant Women Participating'!A96</f>
        <v>Idaho</v>
      </c>
      <c r="B96" s="18">
        <v>3175</v>
      </c>
      <c r="C96" s="16">
        <v>3014</v>
      </c>
      <c r="D96" s="16">
        <v>3117</v>
      </c>
      <c r="E96" s="16">
        <v>3147</v>
      </c>
      <c r="F96" s="16">
        <v>3115</v>
      </c>
      <c r="G96" s="16">
        <v>3143</v>
      </c>
      <c r="H96" s="16">
        <v>3213</v>
      </c>
      <c r="I96" s="16">
        <v>3115</v>
      </c>
      <c r="J96" s="16">
        <v>3069</v>
      </c>
      <c r="K96" s="16">
        <v>3089</v>
      </c>
      <c r="L96" s="16">
        <v>3040</v>
      </c>
      <c r="M96" s="51">
        <v>3208</v>
      </c>
      <c r="N96" s="18">
        <f t="shared" si="2"/>
        <v>3120.4166666666665</v>
      </c>
    </row>
    <row r="97" spans="1:14" ht="12" customHeight="1">
      <c r="A97" s="11" t="str">
        <f>'Pregnant Women Participating'!A97</f>
        <v>Nevada</v>
      </c>
      <c r="B97" s="18">
        <v>5963</v>
      </c>
      <c r="C97" s="16">
        <v>5935</v>
      </c>
      <c r="D97" s="16">
        <v>6022</v>
      </c>
      <c r="E97" s="16">
        <v>6050</v>
      </c>
      <c r="F97" s="16">
        <v>5953</v>
      </c>
      <c r="G97" s="16">
        <v>5979</v>
      </c>
      <c r="H97" s="16">
        <v>5970</v>
      </c>
      <c r="I97" s="16">
        <v>5834</v>
      </c>
      <c r="J97" s="16">
        <v>5779</v>
      </c>
      <c r="K97" s="16">
        <v>5798</v>
      </c>
      <c r="L97" s="16">
        <v>5909</v>
      </c>
      <c r="M97" s="51">
        <v>5958</v>
      </c>
      <c r="N97" s="18">
        <f t="shared" si="2"/>
        <v>5929.166666666667</v>
      </c>
    </row>
    <row r="98" spans="1:14" ht="12" customHeight="1">
      <c r="A98" s="11" t="str">
        <f>'Pregnant Women Participating'!A98</f>
        <v>Oregon</v>
      </c>
      <c r="B98" s="18">
        <v>10206</v>
      </c>
      <c r="C98" s="16">
        <v>10097</v>
      </c>
      <c r="D98" s="16">
        <v>10097</v>
      </c>
      <c r="E98" s="16">
        <v>10191</v>
      </c>
      <c r="F98" s="16">
        <v>10161</v>
      </c>
      <c r="G98" s="16">
        <v>10216</v>
      </c>
      <c r="H98" s="16">
        <v>10246</v>
      </c>
      <c r="I98" s="16">
        <v>10190</v>
      </c>
      <c r="J98" s="16">
        <v>10102</v>
      </c>
      <c r="K98" s="16">
        <v>10093</v>
      </c>
      <c r="L98" s="16">
        <v>9583</v>
      </c>
      <c r="M98" s="51">
        <v>9278</v>
      </c>
      <c r="N98" s="18">
        <f t="shared" si="2"/>
        <v>10038.333333333334</v>
      </c>
    </row>
    <row r="99" spans="1:14" ht="12" customHeight="1">
      <c r="A99" s="11" t="str">
        <f>'Pregnant Women Participating'!A99</f>
        <v>Washington</v>
      </c>
      <c r="B99" s="18">
        <v>13122</v>
      </c>
      <c r="C99" s="16">
        <v>13177</v>
      </c>
      <c r="D99" s="16">
        <v>13040</v>
      </c>
      <c r="E99" s="16">
        <v>13286</v>
      </c>
      <c r="F99" s="16">
        <v>13309</v>
      </c>
      <c r="G99" s="16">
        <v>13548</v>
      </c>
      <c r="H99" s="16">
        <v>13562</v>
      </c>
      <c r="I99" s="16">
        <v>13426</v>
      </c>
      <c r="J99" s="16">
        <v>13544</v>
      </c>
      <c r="K99" s="16">
        <v>13572</v>
      </c>
      <c r="L99" s="16">
        <v>13320</v>
      </c>
      <c r="M99" s="51">
        <v>13454</v>
      </c>
      <c r="N99" s="18">
        <f t="shared" si="2"/>
        <v>13363.333333333334</v>
      </c>
    </row>
    <row r="100" spans="1:14" ht="12" customHeight="1">
      <c r="A100" s="11" t="str">
        <f>'Pregnant Women Participating'!A100</f>
        <v>Northern Marianas</v>
      </c>
      <c r="B100" s="18">
        <v>232</v>
      </c>
      <c r="C100" s="16">
        <v>345</v>
      </c>
      <c r="D100" s="16">
        <v>388</v>
      </c>
      <c r="E100" s="16">
        <v>363</v>
      </c>
      <c r="F100" s="16">
        <v>379</v>
      </c>
      <c r="G100" s="16">
        <v>397</v>
      </c>
      <c r="H100" s="16">
        <v>397</v>
      </c>
      <c r="I100" s="16">
        <v>387</v>
      </c>
      <c r="J100" s="16">
        <v>374</v>
      </c>
      <c r="K100" s="16">
        <v>361</v>
      </c>
      <c r="L100" s="16">
        <v>364</v>
      </c>
      <c r="M100" s="51">
        <v>295</v>
      </c>
      <c r="N100" s="18">
        <f t="shared" si="2"/>
        <v>356.8333333333333</v>
      </c>
    </row>
    <row r="101" spans="1:14" ht="12" customHeight="1">
      <c r="A101" s="11" t="str">
        <f>'Pregnant Women Participating'!A101</f>
        <v>Inter-Tribal Council, AZ</v>
      </c>
      <c r="B101" s="18">
        <v>710</v>
      </c>
      <c r="C101" s="16">
        <v>690</v>
      </c>
      <c r="D101" s="16">
        <v>651</v>
      </c>
      <c r="E101" s="16">
        <v>674</v>
      </c>
      <c r="F101" s="16">
        <v>661</v>
      </c>
      <c r="G101" s="16">
        <v>630</v>
      </c>
      <c r="H101" s="16">
        <v>630</v>
      </c>
      <c r="I101" s="16">
        <v>630</v>
      </c>
      <c r="J101" s="16">
        <v>626</v>
      </c>
      <c r="K101" s="16">
        <v>635</v>
      </c>
      <c r="L101" s="16">
        <v>648</v>
      </c>
      <c r="M101" s="51">
        <v>669</v>
      </c>
      <c r="N101" s="18">
        <f t="shared" si="2"/>
        <v>654.5</v>
      </c>
    </row>
    <row r="102" spans="1:14" ht="12" customHeight="1">
      <c r="A102" s="11" t="str">
        <f>'Pregnant Women Participating'!A102</f>
        <v>Navajo Nation, AZ</v>
      </c>
      <c r="B102" s="18">
        <v>979</v>
      </c>
      <c r="C102" s="16">
        <v>716</v>
      </c>
      <c r="D102" s="16">
        <v>959</v>
      </c>
      <c r="E102" s="16">
        <v>1012</v>
      </c>
      <c r="F102" s="16">
        <v>962</v>
      </c>
      <c r="G102" s="16">
        <v>978</v>
      </c>
      <c r="H102" s="16">
        <v>977</v>
      </c>
      <c r="I102" s="16">
        <v>908</v>
      </c>
      <c r="J102" s="16">
        <v>865</v>
      </c>
      <c r="K102" s="16">
        <v>866</v>
      </c>
      <c r="L102" s="16">
        <v>906</v>
      </c>
      <c r="M102" s="51">
        <v>868</v>
      </c>
      <c r="N102" s="18">
        <f>IF(SUM(B102:M102)&gt;0,AVERAGE(B102:M102)," ")</f>
        <v>916.3333333333334</v>
      </c>
    </row>
    <row r="103" spans="1:14" ht="12" customHeight="1">
      <c r="A103" s="11" t="str">
        <f>'Pregnant Women Participating'!A103</f>
        <v>Inter-Tribal Council, NV</v>
      </c>
      <c r="B103" s="18">
        <v>154</v>
      </c>
      <c r="C103" s="16">
        <v>128</v>
      </c>
      <c r="D103" s="16">
        <v>129</v>
      </c>
      <c r="E103" s="16">
        <v>127</v>
      </c>
      <c r="F103" s="16">
        <v>119</v>
      </c>
      <c r="G103" s="16">
        <v>120</v>
      </c>
      <c r="H103" s="16">
        <v>137</v>
      </c>
      <c r="I103" s="16">
        <v>152</v>
      </c>
      <c r="J103" s="16">
        <v>159</v>
      </c>
      <c r="K103" s="16">
        <v>149</v>
      </c>
      <c r="L103" s="16">
        <v>147</v>
      </c>
      <c r="M103" s="51">
        <v>140</v>
      </c>
      <c r="N103" s="18">
        <f>IF(SUM(B103:M103)&gt;0,AVERAGE(B103:M103)," ")</f>
        <v>138.41666666666666</v>
      </c>
    </row>
    <row r="104" spans="1:14" s="23" customFormat="1" ht="24.75" customHeight="1">
      <c r="A104" s="19" t="str">
        <f>'Pregnant Women Participating'!A104</f>
        <v>Western Region</v>
      </c>
      <c r="B104" s="57">
        <v>168513</v>
      </c>
      <c r="C104" s="58">
        <v>164028</v>
      </c>
      <c r="D104" s="58">
        <v>164798</v>
      </c>
      <c r="E104" s="58">
        <v>167175</v>
      </c>
      <c r="F104" s="58">
        <v>164452</v>
      </c>
      <c r="G104" s="58">
        <v>164883</v>
      </c>
      <c r="H104" s="58">
        <v>164629</v>
      </c>
      <c r="I104" s="58">
        <v>162186</v>
      </c>
      <c r="J104" s="58">
        <v>161947</v>
      </c>
      <c r="K104" s="58">
        <v>162951</v>
      </c>
      <c r="L104" s="58">
        <v>161648</v>
      </c>
      <c r="M104" s="59">
        <v>160608</v>
      </c>
      <c r="N104" s="21">
        <f>IF(SUM(B104:M104)&gt;0,AVERAGE(B104:M104)," ")</f>
        <v>163984.83333333334</v>
      </c>
    </row>
    <row r="105" spans="1:14" s="31" customFormat="1" ht="16.5" customHeight="1" thickBot="1">
      <c r="A105" s="28" t="str">
        <f>'Pregnant Women Participating'!A105</f>
        <v>TOTAL</v>
      </c>
      <c r="B105" s="29">
        <v>596807</v>
      </c>
      <c r="C105" s="30">
        <v>588021</v>
      </c>
      <c r="D105" s="30">
        <v>588852</v>
      </c>
      <c r="E105" s="30">
        <v>589951</v>
      </c>
      <c r="F105" s="30">
        <v>585629</v>
      </c>
      <c r="G105" s="30">
        <v>588312</v>
      </c>
      <c r="H105" s="30">
        <v>587966</v>
      </c>
      <c r="I105" s="30">
        <v>583061</v>
      </c>
      <c r="J105" s="30">
        <v>587162</v>
      </c>
      <c r="K105" s="30">
        <v>593254</v>
      </c>
      <c r="L105" s="30">
        <v>592899</v>
      </c>
      <c r="M105" s="52">
        <v>595435</v>
      </c>
      <c r="N105" s="29">
        <f>IF(SUM(B105:M105)&gt;0,AVERAGE(B105:M105)," ")</f>
        <v>589779.0833333334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3335</v>
      </c>
      <c r="C6" s="16">
        <v>3321</v>
      </c>
      <c r="D6" s="16">
        <v>3304</v>
      </c>
      <c r="E6" s="16">
        <v>3313</v>
      </c>
      <c r="F6" s="16">
        <v>3155</v>
      </c>
      <c r="G6" s="16">
        <v>3153</v>
      </c>
      <c r="H6" s="16">
        <v>3172</v>
      </c>
      <c r="I6" s="16">
        <v>3187</v>
      </c>
      <c r="J6" s="16">
        <v>3268</v>
      </c>
      <c r="K6" s="16">
        <v>3351</v>
      </c>
      <c r="L6" s="16">
        <v>3288</v>
      </c>
      <c r="M6" s="51">
        <v>3337</v>
      </c>
      <c r="N6" s="18">
        <f aca="true" t="shared" si="0" ref="N6:N37">IF(SUM(B6:M6)&gt;0,AVERAGE(B6:M6)," ")</f>
        <v>3265.3333333333335</v>
      </c>
    </row>
    <row r="7" spans="1:14" s="7" customFormat="1" ht="12" customHeight="1">
      <c r="A7" s="10" t="str">
        <f>'Pregnant Women Participating'!A7</f>
        <v>Maine</v>
      </c>
      <c r="B7" s="18">
        <v>1983</v>
      </c>
      <c r="C7" s="16">
        <v>1989</v>
      </c>
      <c r="D7" s="16">
        <v>1981</v>
      </c>
      <c r="E7" s="16">
        <v>1986</v>
      </c>
      <c r="F7" s="16">
        <v>1974</v>
      </c>
      <c r="G7" s="16">
        <v>1948</v>
      </c>
      <c r="H7" s="16">
        <v>1863</v>
      </c>
      <c r="I7" s="16">
        <v>1851</v>
      </c>
      <c r="J7" s="16">
        <v>1863</v>
      </c>
      <c r="K7" s="16">
        <v>1895</v>
      </c>
      <c r="L7" s="16">
        <v>1888</v>
      </c>
      <c r="M7" s="51">
        <v>1936</v>
      </c>
      <c r="N7" s="18">
        <f t="shared" si="0"/>
        <v>1929.75</v>
      </c>
    </row>
    <row r="8" spans="1:14" s="7" customFormat="1" ht="12" customHeight="1">
      <c r="A8" s="10" t="str">
        <f>'Pregnant Women Participating'!A8</f>
        <v>Massachusetts</v>
      </c>
      <c r="B8" s="18">
        <v>7996</v>
      </c>
      <c r="C8" s="16">
        <v>7900</v>
      </c>
      <c r="D8" s="16">
        <v>7823</v>
      </c>
      <c r="E8" s="16">
        <v>7869</v>
      </c>
      <c r="F8" s="16">
        <v>7526</v>
      </c>
      <c r="G8" s="16">
        <v>7483</v>
      </c>
      <c r="H8" s="16">
        <v>7308</v>
      </c>
      <c r="I8" s="16">
        <v>7407</v>
      </c>
      <c r="J8" s="16">
        <v>7666</v>
      </c>
      <c r="K8" s="16">
        <v>7726</v>
      </c>
      <c r="L8" s="16">
        <v>7805</v>
      </c>
      <c r="M8" s="51">
        <v>8052</v>
      </c>
      <c r="N8" s="18">
        <f t="shared" si="0"/>
        <v>7713.416666666667</v>
      </c>
    </row>
    <row r="9" spans="1:14" s="7" customFormat="1" ht="12" customHeight="1">
      <c r="A9" s="10" t="str">
        <f>'Pregnant Women Participating'!A9</f>
        <v>New Hampshire</v>
      </c>
      <c r="B9" s="18">
        <v>1115</v>
      </c>
      <c r="C9" s="16">
        <v>1082</v>
      </c>
      <c r="D9" s="16">
        <v>1072</v>
      </c>
      <c r="E9" s="16">
        <v>1021</v>
      </c>
      <c r="F9" s="16">
        <v>1008</v>
      </c>
      <c r="G9" s="16">
        <v>1032</v>
      </c>
      <c r="H9" s="16">
        <v>1064</v>
      </c>
      <c r="I9" s="16">
        <v>1054</v>
      </c>
      <c r="J9" s="16">
        <v>1051</v>
      </c>
      <c r="K9" s="16">
        <v>1097</v>
      </c>
      <c r="L9" s="16">
        <v>1122</v>
      </c>
      <c r="M9" s="51">
        <v>1148</v>
      </c>
      <c r="N9" s="18">
        <f t="shared" si="0"/>
        <v>1072.1666666666667</v>
      </c>
    </row>
    <row r="10" spans="1:14" s="7" customFormat="1" ht="12" customHeight="1">
      <c r="A10" s="10" t="str">
        <f>'Pregnant Women Participating'!A10</f>
        <v>New York</v>
      </c>
      <c r="B10" s="18">
        <v>26946</v>
      </c>
      <c r="C10" s="16">
        <v>26772</v>
      </c>
      <c r="D10" s="16">
        <v>26879</v>
      </c>
      <c r="E10" s="16">
        <v>27718</v>
      </c>
      <c r="F10" s="16">
        <v>27707</v>
      </c>
      <c r="G10" s="16">
        <v>27616</v>
      </c>
      <c r="H10" s="16">
        <v>27652</v>
      </c>
      <c r="I10" s="16">
        <v>27600</v>
      </c>
      <c r="J10" s="16">
        <v>27586</v>
      </c>
      <c r="K10" s="16">
        <v>27863</v>
      </c>
      <c r="L10" s="16">
        <v>27979</v>
      </c>
      <c r="M10" s="51">
        <v>27980</v>
      </c>
      <c r="N10" s="18">
        <f t="shared" si="0"/>
        <v>27524.833333333332</v>
      </c>
    </row>
    <row r="11" spans="1:14" s="7" customFormat="1" ht="12" customHeight="1">
      <c r="A11" s="10" t="str">
        <f>'Pregnant Women Participating'!A11</f>
        <v>Rhode Island</v>
      </c>
      <c r="B11" s="18">
        <v>1752</v>
      </c>
      <c r="C11" s="16">
        <v>1693</v>
      </c>
      <c r="D11" s="16">
        <v>1684</v>
      </c>
      <c r="E11" s="16">
        <v>1762</v>
      </c>
      <c r="F11" s="16">
        <v>1699</v>
      </c>
      <c r="G11" s="16">
        <v>1695</v>
      </c>
      <c r="H11" s="16">
        <v>1703</v>
      </c>
      <c r="I11" s="16">
        <v>1674</v>
      </c>
      <c r="J11" s="16">
        <v>1674</v>
      </c>
      <c r="K11" s="16">
        <v>1680</v>
      </c>
      <c r="L11" s="16">
        <v>1634</v>
      </c>
      <c r="M11" s="51">
        <v>1691</v>
      </c>
      <c r="N11" s="18">
        <f t="shared" si="0"/>
        <v>1695.0833333333333</v>
      </c>
    </row>
    <row r="12" spans="1:14" s="7" customFormat="1" ht="12" customHeight="1">
      <c r="A12" s="10" t="str">
        <f>'Pregnant Women Participating'!A12</f>
        <v>Vermont</v>
      </c>
      <c r="B12" s="18">
        <v>942</v>
      </c>
      <c r="C12" s="16">
        <v>932</v>
      </c>
      <c r="D12" s="16">
        <v>887</v>
      </c>
      <c r="E12" s="16">
        <v>919</v>
      </c>
      <c r="F12" s="16">
        <v>874</v>
      </c>
      <c r="G12" s="16">
        <v>871</v>
      </c>
      <c r="H12" s="16">
        <v>864</v>
      </c>
      <c r="I12" s="16">
        <v>881</v>
      </c>
      <c r="J12" s="16">
        <v>885</v>
      </c>
      <c r="K12" s="16">
        <v>903</v>
      </c>
      <c r="L12" s="16">
        <v>864</v>
      </c>
      <c r="M12" s="51">
        <v>798</v>
      </c>
      <c r="N12" s="18">
        <f t="shared" si="0"/>
        <v>885</v>
      </c>
    </row>
    <row r="13" spans="1:14" s="7" customFormat="1" ht="12" customHeight="1">
      <c r="A13" s="10" t="str">
        <f>'Pregnant Women Participating'!A13</f>
        <v>Indian Township, ME</v>
      </c>
      <c r="B13" s="18">
        <v>4</v>
      </c>
      <c r="C13" s="16">
        <v>1</v>
      </c>
      <c r="D13" s="16">
        <v>2</v>
      </c>
      <c r="E13" s="16">
        <v>4</v>
      </c>
      <c r="F13" s="16">
        <v>3</v>
      </c>
      <c r="G13" s="16">
        <v>6</v>
      </c>
      <c r="H13" s="16">
        <v>6</v>
      </c>
      <c r="I13" s="16">
        <v>7</v>
      </c>
      <c r="J13" s="16">
        <v>5</v>
      </c>
      <c r="K13" s="16">
        <v>6</v>
      </c>
      <c r="L13" s="16">
        <v>4</v>
      </c>
      <c r="M13" s="51">
        <v>5</v>
      </c>
      <c r="N13" s="18">
        <f t="shared" si="0"/>
        <v>4.416666666666667</v>
      </c>
    </row>
    <row r="14" spans="1:14" s="7" customFormat="1" ht="12" customHeight="1">
      <c r="A14" s="10" t="str">
        <f>'Pregnant Women Participating'!A14</f>
        <v>Pleasant Point, ME</v>
      </c>
      <c r="B14" s="18">
        <v>2</v>
      </c>
      <c r="C14" s="16">
        <v>3</v>
      </c>
      <c r="D14" s="16">
        <v>3</v>
      </c>
      <c r="E14" s="16">
        <v>1</v>
      </c>
      <c r="F14" s="16">
        <v>2</v>
      </c>
      <c r="G14" s="16">
        <v>4</v>
      </c>
      <c r="H14" s="16">
        <v>6</v>
      </c>
      <c r="I14" s="16">
        <v>3</v>
      </c>
      <c r="J14" s="16">
        <v>5</v>
      </c>
      <c r="K14" s="16">
        <v>9</v>
      </c>
      <c r="L14" s="16">
        <v>4</v>
      </c>
      <c r="M14" s="51">
        <v>3</v>
      </c>
      <c r="N14" s="18">
        <f t="shared" si="0"/>
        <v>3.75</v>
      </c>
    </row>
    <row r="15" spans="1:14" s="7" customFormat="1" ht="12" customHeight="1">
      <c r="A15" s="10" t="str">
        <f>'Pregnant Women Participating'!A15</f>
        <v>Seneca Nation, NY</v>
      </c>
      <c r="B15" s="18">
        <v>7</v>
      </c>
      <c r="C15" s="16">
        <v>6</v>
      </c>
      <c r="D15" s="16">
        <v>2</v>
      </c>
      <c r="E15" s="16">
        <v>1</v>
      </c>
      <c r="F15" s="16">
        <v>3</v>
      </c>
      <c r="G15" s="16">
        <v>4</v>
      </c>
      <c r="H15" s="16">
        <v>4</v>
      </c>
      <c r="I15" s="16">
        <v>3</v>
      </c>
      <c r="J15" s="16">
        <v>3</v>
      </c>
      <c r="K15" s="16">
        <v>3</v>
      </c>
      <c r="L15" s="16">
        <v>2</v>
      </c>
      <c r="M15" s="51">
        <v>2</v>
      </c>
      <c r="N15" s="18">
        <f t="shared" si="0"/>
        <v>3.3333333333333335</v>
      </c>
    </row>
    <row r="16" spans="1:14" s="22" customFormat="1" ht="24.75" customHeight="1">
      <c r="A16" s="19" t="str">
        <f>'Pregnant Women Participating'!A16</f>
        <v>Northeast Region</v>
      </c>
      <c r="B16" s="21">
        <v>44082</v>
      </c>
      <c r="C16" s="20">
        <v>43699</v>
      </c>
      <c r="D16" s="20">
        <v>43637</v>
      </c>
      <c r="E16" s="20">
        <v>44594</v>
      </c>
      <c r="F16" s="20">
        <v>43951</v>
      </c>
      <c r="G16" s="20">
        <v>43812</v>
      </c>
      <c r="H16" s="20">
        <v>43642</v>
      </c>
      <c r="I16" s="20">
        <v>43667</v>
      </c>
      <c r="J16" s="20">
        <v>44006</v>
      </c>
      <c r="K16" s="20">
        <v>44533</v>
      </c>
      <c r="L16" s="20">
        <v>44590</v>
      </c>
      <c r="M16" s="50">
        <v>44952</v>
      </c>
      <c r="N16" s="21">
        <f t="shared" si="0"/>
        <v>44097.083333333336</v>
      </c>
    </row>
    <row r="17" spans="1:14" ht="12" customHeight="1">
      <c r="A17" s="10" t="str">
        <f>'Pregnant Women Participating'!A17</f>
        <v>Delaware</v>
      </c>
      <c r="B17" s="18">
        <v>1649</v>
      </c>
      <c r="C17" s="16">
        <v>1717</v>
      </c>
      <c r="D17" s="16">
        <v>1738</v>
      </c>
      <c r="E17" s="16">
        <v>1769</v>
      </c>
      <c r="F17" s="16">
        <v>1824</v>
      </c>
      <c r="G17" s="16">
        <v>1802</v>
      </c>
      <c r="H17" s="16">
        <v>1779</v>
      </c>
      <c r="I17" s="16">
        <v>1774</v>
      </c>
      <c r="J17" s="16">
        <v>1764</v>
      </c>
      <c r="K17" s="16">
        <v>1765</v>
      </c>
      <c r="L17" s="16">
        <v>1763</v>
      </c>
      <c r="M17" s="51">
        <v>1789</v>
      </c>
      <c r="N17" s="18">
        <f t="shared" si="0"/>
        <v>1761.0833333333333</v>
      </c>
    </row>
    <row r="18" spans="1:14" ht="12" customHeight="1">
      <c r="A18" s="10" t="str">
        <f>'Pregnant Women Participating'!A18</f>
        <v>District of Columbia</v>
      </c>
      <c r="B18" s="18">
        <v>1537</v>
      </c>
      <c r="C18" s="16">
        <v>1499</v>
      </c>
      <c r="D18" s="16">
        <v>1492</v>
      </c>
      <c r="E18" s="16">
        <v>1512</v>
      </c>
      <c r="F18" s="16">
        <v>1503</v>
      </c>
      <c r="G18" s="16">
        <v>1521</v>
      </c>
      <c r="H18" s="16">
        <v>1459</v>
      </c>
      <c r="I18" s="16">
        <v>1417</v>
      </c>
      <c r="J18" s="16">
        <v>1446</v>
      </c>
      <c r="K18" s="16">
        <v>1418</v>
      </c>
      <c r="L18" s="16">
        <v>1397</v>
      </c>
      <c r="M18" s="51">
        <v>1410</v>
      </c>
      <c r="N18" s="18">
        <f t="shared" si="0"/>
        <v>1467.5833333333333</v>
      </c>
    </row>
    <row r="19" spans="1:14" ht="12" customHeight="1">
      <c r="A19" s="10" t="str">
        <f>'Pregnant Women Participating'!A19</f>
        <v>Maryland</v>
      </c>
      <c r="B19" s="18">
        <v>8647</v>
      </c>
      <c r="C19" s="16">
        <v>8037</v>
      </c>
      <c r="D19" s="16">
        <v>10143</v>
      </c>
      <c r="E19" s="16">
        <v>10222</v>
      </c>
      <c r="F19" s="16">
        <v>10109</v>
      </c>
      <c r="G19" s="16">
        <v>10215</v>
      </c>
      <c r="H19" s="16">
        <v>9958</v>
      </c>
      <c r="I19" s="16">
        <v>9505</v>
      </c>
      <c r="J19" s="16">
        <v>8477</v>
      </c>
      <c r="K19" s="16">
        <v>9981</v>
      </c>
      <c r="L19" s="16">
        <v>7647</v>
      </c>
      <c r="M19" s="51">
        <v>9780</v>
      </c>
      <c r="N19" s="18">
        <f t="shared" si="0"/>
        <v>9393.416666666666</v>
      </c>
    </row>
    <row r="20" spans="1:14" ht="12" customHeight="1">
      <c r="A20" s="10" t="str">
        <f>'Pregnant Women Participating'!A20</f>
        <v>New Jersey</v>
      </c>
      <c r="B20" s="18">
        <v>10957</v>
      </c>
      <c r="C20" s="16">
        <v>10902</v>
      </c>
      <c r="D20" s="16">
        <v>10798</v>
      </c>
      <c r="E20" s="16">
        <v>11002</v>
      </c>
      <c r="F20" s="16">
        <v>10790</v>
      </c>
      <c r="G20" s="16">
        <v>10793</v>
      </c>
      <c r="H20" s="16">
        <v>10735</v>
      </c>
      <c r="I20" s="16">
        <v>10774</v>
      </c>
      <c r="J20" s="16">
        <v>10799</v>
      </c>
      <c r="K20" s="16">
        <v>10862</v>
      </c>
      <c r="L20" s="16">
        <v>10861</v>
      </c>
      <c r="M20" s="51">
        <v>10772</v>
      </c>
      <c r="N20" s="18">
        <f t="shared" si="0"/>
        <v>10837.083333333334</v>
      </c>
    </row>
    <row r="21" spans="1:14" ht="12" customHeight="1">
      <c r="A21" s="10" t="str">
        <f>'Pregnant Women Participating'!A21</f>
        <v>Pennsylvania</v>
      </c>
      <c r="B21" s="18">
        <v>30199</v>
      </c>
      <c r="C21" s="16">
        <v>29169</v>
      </c>
      <c r="D21" s="16">
        <v>28943</v>
      </c>
      <c r="E21" s="16">
        <v>28945</v>
      </c>
      <c r="F21" s="16">
        <v>28025</v>
      </c>
      <c r="G21" s="16">
        <v>28077</v>
      </c>
      <c r="H21" s="16">
        <v>27681</v>
      </c>
      <c r="I21" s="16">
        <v>27202</v>
      </c>
      <c r="J21" s="16">
        <v>27434</v>
      </c>
      <c r="K21" s="16">
        <v>26745</v>
      </c>
      <c r="L21" s="16">
        <v>26836</v>
      </c>
      <c r="M21" s="51">
        <v>27317</v>
      </c>
      <c r="N21" s="18">
        <f t="shared" si="0"/>
        <v>28047.75</v>
      </c>
    </row>
    <row r="22" spans="1:14" ht="12" customHeight="1">
      <c r="A22" s="10" t="str">
        <f>'Pregnant Women Participating'!A22</f>
        <v>Puerto Rico</v>
      </c>
      <c r="B22" s="18">
        <v>11287</v>
      </c>
      <c r="C22" s="16">
        <v>11061</v>
      </c>
      <c r="D22" s="16">
        <v>11332</v>
      </c>
      <c r="E22" s="16">
        <v>11618</v>
      </c>
      <c r="F22" s="16">
        <v>11681</v>
      </c>
      <c r="G22" s="16">
        <v>11726</v>
      </c>
      <c r="H22" s="16">
        <v>11345</v>
      </c>
      <c r="I22" s="16">
        <v>11070</v>
      </c>
      <c r="J22" s="16">
        <v>10575</v>
      </c>
      <c r="K22" s="16">
        <v>10235</v>
      </c>
      <c r="L22" s="16">
        <v>10306</v>
      </c>
      <c r="M22" s="51">
        <v>9910</v>
      </c>
      <c r="N22" s="18">
        <f t="shared" si="0"/>
        <v>11012.166666666666</v>
      </c>
    </row>
    <row r="23" spans="1:14" ht="12" customHeight="1">
      <c r="A23" s="10" t="str">
        <f>'Pregnant Women Participating'!A23</f>
        <v>Virginia</v>
      </c>
      <c r="B23" s="18">
        <v>12935</v>
      </c>
      <c r="C23" s="16">
        <v>13001</v>
      </c>
      <c r="D23" s="16">
        <v>13048</v>
      </c>
      <c r="E23" s="16">
        <v>13245</v>
      </c>
      <c r="F23" s="16">
        <v>13096</v>
      </c>
      <c r="G23" s="16">
        <v>13116</v>
      </c>
      <c r="H23" s="16">
        <v>12928</v>
      </c>
      <c r="I23" s="16">
        <v>12710</v>
      </c>
      <c r="J23" s="16">
        <v>12832</v>
      </c>
      <c r="K23" s="16">
        <v>12953</v>
      </c>
      <c r="L23" s="16">
        <v>12937</v>
      </c>
      <c r="M23" s="51">
        <v>12915</v>
      </c>
      <c r="N23" s="18">
        <f t="shared" si="0"/>
        <v>12976.333333333334</v>
      </c>
    </row>
    <row r="24" spans="1:14" ht="12" customHeight="1">
      <c r="A24" s="10" t="str">
        <f>'Pregnant Women Participating'!A24</f>
        <v>Virgin Islands</v>
      </c>
      <c r="B24" s="18">
        <v>162</v>
      </c>
      <c r="C24" s="16">
        <v>172</v>
      </c>
      <c r="D24" s="16">
        <v>164</v>
      </c>
      <c r="E24" s="16">
        <v>173</v>
      </c>
      <c r="F24" s="16">
        <v>172</v>
      </c>
      <c r="G24" s="16">
        <v>175</v>
      </c>
      <c r="H24" s="16">
        <v>164</v>
      </c>
      <c r="I24" s="16">
        <v>159</v>
      </c>
      <c r="J24" s="16">
        <v>142</v>
      </c>
      <c r="K24" s="16">
        <v>134</v>
      </c>
      <c r="L24" s="16">
        <v>97</v>
      </c>
      <c r="M24" s="51">
        <v>126</v>
      </c>
      <c r="N24" s="18">
        <f t="shared" si="0"/>
        <v>153.33333333333334</v>
      </c>
    </row>
    <row r="25" spans="1:14" ht="12" customHeight="1">
      <c r="A25" s="10" t="str">
        <f>'Pregnant Women Participating'!A25</f>
        <v>West Virginia</v>
      </c>
      <c r="B25" s="18">
        <v>4761</v>
      </c>
      <c r="C25" s="16">
        <v>4729</v>
      </c>
      <c r="D25" s="16">
        <v>4678</v>
      </c>
      <c r="E25" s="16">
        <v>4691</v>
      </c>
      <c r="F25" s="16">
        <v>4580</v>
      </c>
      <c r="G25" s="16">
        <v>4544</v>
      </c>
      <c r="H25" s="16">
        <v>4534</v>
      </c>
      <c r="I25" s="16">
        <v>4521</v>
      </c>
      <c r="J25" s="16">
        <v>4448</v>
      </c>
      <c r="K25" s="16">
        <v>4539</v>
      </c>
      <c r="L25" s="16">
        <v>4462</v>
      </c>
      <c r="M25" s="51">
        <v>4679</v>
      </c>
      <c r="N25" s="18">
        <f t="shared" si="0"/>
        <v>4597.166666666667</v>
      </c>
    </row>
    <row r="26" spans="1:14" s="23" customFormat="1" ht="24.75" customHeight="1">
      <c r="A26" s="19" t="str">
        <f>'Pregnant Women Participating'!A26</f>
        <v>Mid-Atlantic Region</v>
      </c>
      <c r="B26" s="21">
        <v>82134</v>
      </c>
      <c r="C26" s="20">
        <v>80287</v>
      </c>
      <c r="D26" s="20">
        <v>82336</v>
      </c>
      <c r="E26" s="20">
        <v>83177</v>
      </c>
      <c r="F26" s="20">
        <v>81780</v>
      </c>
      <c r="G26" s="20">
        <v>81969</v>
      </c>
      <c r="H26" s="20">
        <v>80583</v>
      </c>
      <c r="I26" s="20">
        <v>79132</v>
      </c>
      <c r="J26" s="20">
        <v>77917</v>
      </c>
      <c r="K26" s="20">
        <v>78632</v>
      </c>
      <c r="L26" s="20">
        <v>76306</v>
      </c>
      <c r="M26" s="50">
        <v>78698</v>
      </c>
      <c r="N26" s="21">
        <f t="shared" si="0"/>
        <v>80245.91666666667</v>
      </c>
    </row>
    <row r="27" spans="1:14" ht="12" customHeight="1">
      <c r="A27" s="10" t="str">
        <f>'Pregnant Women Participating'!A27</f>
        <v>Alabama</v>
      </c>
      <c r="B27" s="18">
        <v>12843</v>
      </c>
      <c r="C27" s="16">
        <v>12605</v>
      </c>
      <c r="D27" s="16">
        <v>12920</v>
      </c>
      <c r="E27" s="16">
        <v>13195</v>
      </c>
      <c r="F27" s="16">
        <v>12827</v>
      </c>
      <c r="G27" s="16">
        <v>12490</v>
      </c>
      <c r="H27" s="16">
        <v>12567</v>
      </c>
      <c r="I27" s="16">
        <v>12461</v>
      </c>
      <c r="J27" s="16">
        <v>12306</v>
      </c>
      <c r="K27" s="16">
        <v>12670</v>
      </c>
      <c r="L27" s="16">
        <v>12976</v>
      </c>
      <c r="M27" s="51">
        <v>13213</v>
      </c>
      <c r="N27" s="18">
        <f t="shared" si="0"/>
        <v>12756.083333333334</v>
      </c>
    </row>
    <row r="28" spans="1:14" ht="12" customHeight="1">
      <c r="A28" s="10" t="str">
        <f>'Pregnant Women Participating'!A28</f>
        <v>Florida</v>
      </c>
      <c r="B28" s="18">
        <v>30229</v>
      </c>
      <c r="C28" s="16">
        <v>30187</v>
      </c>
      <c r="D28" s="16">
        <v>30797</v>
      </c>
      <c r="E28" s="16">
        <v>31203</v>
      </c>
      <c r="F28" s="16">
        <v>31124</v>
      </c>
      <c r="G28" s="16">
        <v>30849</v>
      </c>
      <c r="H28" s="16">
        <v>30986</v>
      </c>
      <c r="I28" s="16">
        <v>30311</v>
      </c>
      <c r="J28" s="16">
        <v>30392</v>
      </c>
      <c r="K28" s="16">
        <v>30116</v>
      </c>
      <c r="L28" s="16">
        <v>29924</v>
      </c>
      <c r="M28" s="51">
        <v>30504</v>
      </c>
      <c r="N28" s="18">
        <f t="shared" si="0"/>
        <v>30551.833333333332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13885</v>
      </c>
      <c r="L29" s="16">
        <v>25117</v>
      </c>
      <c r="M29" s="51">
        <v>32208</v>
      </c>
      <c r="N29" s="18">
        <f t="shared" si="0"/>
        <v>23736.666666666668</v>
      </c>
    </row>
    <row r="30" spans="1:14" ht="12" customHeight="1">
      <c r="A30" s="10" t="str">
        <f>'Pregnant Women Participating'!A30</f>
        <v>Georgia</v>
      </c>
      <c r="B30" s="18">
        <v>33114</v>
      </c>
      <c r="C30" s="16">
        <v>33150</v>
      </c>
      <c r="D30" s="16">
        <v>33901</v>
      </c>
      <c r="E30" s="16">
        <v>33368</v>
      </c>
      <c r="F30" s="16">
        <v>32862</v>
      </c>
      <c r="G30" s="16">
        <v>32425</v>
      </c>
      <c r="H30" s="16">
        <v>32170</v>
      </c>
      <c r="I30" s="16">
        <v>32080</v>
      </c>
      <c r="J30" s="16">
        <v>32224</v>
      </c>
      <c r="K30" s="16">
        <v>17538</v>
      </c>
      <c r="L30" s="16">
        <v>7538</v>
      </c>
      <c r="M30" s="51">
        <v>654</v>
      </c>
      <c r="N30" s="18">
        <f t="shared" si="0"/>
        <v>26752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10647</v>
      </c>
      <c r="C32" s="16">
        <v>10662</v>
      </c>
      <c r="D32" s="16">
        <v>10696</v>
      </c>
      <c r="E32" s="16">
        <v>10278</v>
      </c>
      <c r="F32" s="16">
        <v>10371</v>
      </c>
      <c r="G32" s="16">
        <v>10317</v>
      </c>
      <c r="H32" s="16">
        <v>10345</v>
      </c>
      <c r="I32" s="16">
        <v>10397</v>
      </c>
      <c r="J32" s="16">
        <v>10455</v>
      </c>
      <c r="K32" s="16">
        <v>10456</v>
      </c>
      <c r="L32" s="16">
        <v>10578</v>
      </c>
      <c r="M32" s="51">
        <v>10867</v>
      </c>
      <c r="N32" s="18">
        <f t="shared" si="0"/>
        <v>10505.75</v>
      </c>
    </row>
    <row r="33" spans="1:14" ht="12" customHeight="1">
      <c r="A33" s="10" t="str">
        <f>'Pregnant Women Participating'!A33</f>
        <v>Mississippi</v>
      </c>
      <c r="B33" s="18">
        <v>9380</v>
      </c>
      <c r="C33" s="16">
        <v>9275</v>
      </c>
      <c r="D33" s="16">
        <v>9852</v>
      </c>
      <c r="E33" s="16">
        <v>10060</v>
      </c>
      <c r="F33" s="16">
        <v>10002</v>
      </c>
      <c r="G33" s="16">
        <v>9821</v>
      </c>
      <c r="H33" s="16">
        <v>8871</v>
      </c>
      <c r="I33" s="16">
        <v>8686</v>
      </c>
      <c r="J33" s="16">
        <v>8672</v>
      </c>
      <c r="K33" s="16">
        <v>8669</v>
      </c>
      <c r="L33" s="16">
        <v>8792</v>
      </c>
      <c r="M33" s="51">
        <v>8766</v>
      </c>
      <c r="N33" s="18">
        <f t="shared" si="0"/>
        <v>9237.166666666666</v>
      </c>
    </row>
    <row r="34" spans="1:14" ht="12" customHeight="1">
      <c r="A34" s="10" t="str">
        <f>'Pregnant Women Participating'!A34</f>
        <v>North Carolina</v>
      </c>
      <c r="B34" s="18">
        <v>20631</v>
      </c>
      <c r="C34" s="16">
        <v>20791</v>
      </c>
      <c r="D34" s="16">
        <v>20904</v>
      </c>
      <c r="E34" s="16">
        <v>21229</v>
      </c>
      <c r="F34" s="16">
        <v>20817</v>
      </c>
      <c r="G34" s="16">
        <v>20699</v>
      </c>
      <c r="H34" s="16">
        <v>20621</v>
      </c>
      <c r="I34" s="16">
        <v>20273</v>
      </c>
      <c r="J34" s="16">
        <v>19888</v>
      </c>
      <c r="K34" s="16">
        <v>19822</v>
      </c>
      <c r="L34" s="16">
        <v>19320</v>
      </c>
      <c r="M34" s="51">
        <v>19472</v>
      </c>
      <c r="N34" s="18">
        <f t="shared" si="0"/>
        <v>20372.25</v>
      </c>
    </row>
    <row r="35" spans="1:14" ht="12" customHeight="1">
      <c r="A35" s="10" t="str">
        <f>'Pregnant Women Participating'!A35</f>
        <v>South Carolina</v>
      </c>
      <c r="B35" s="18">
        <v>17334</v>
      </c>
      <c r="C35" s="16">
        <v>17027</v>
      </c>
      <c r="D35" s="16">
        <v>17078</v>
      </c>
      <c r="E35" s="16">
        <v>17339</v>
      </c>
      <c r="F35" s="16">
        <v>17096</v>
      </c>
      <c r="G35" s="16">
        <v>17220</v>
      </c>
      <c r="H35" s="16">
        <v>16734</v>
      </c>
      <c r="I35" s="16">
        <v>16197</v>
      </c>
      <c r="J35" s="16">
        <v>12961</v>
      </c>
      <c r="K35" s="16">
        <v>15770</v>
      </c>
      <c r="L35" s="16">
        <v>16532</v>
      </c>
      <c r="M35" s="51">
        <v>16829</v>
      </c>
      <c r="N35" s="18">
        <f t="shared" si="0"/>
        <v>16509.75</v>
      </c>
    </row>
    <row r="36" spans="1:14" ht="12" customHeight="1">
      <c r="A36" s="10" t="str">
        <f>'Pregnant Women Participating'!A36</f>
        <v>Tennessee</v>
      </c>
      <c r="B36" s="18">
        <v>15588</v>
      </c>
      <c r="C36" s="16">
        <v>15571</v>
      </c>
      <c r="D36" s="16">
        <v>15359</v>
      </c>
      <c r="E36" s="16">
        <v>15525</v>
      </c>
      <c r="F36" s="16">
        <v>15352</v>
      </c>
      <c r="G36" s="16">
        <v>15206</v>
      </c>
      <c r="H36" s="16">
        <v>14932</v>
      </c>
      <c r="I36" s="16">
        <v>14645</v>
      </c>
      <c r="J36" s="16">
        <v>14639</v>
      </c>
      <c r="K36" s="16">
        <v>14695</v>
      </c>
      <c r="L36" s="16">
        <v>14620</v>
      </c>
      <c r="M36" s="51">
        <v>14903</v>
      </c>
      <c r="N36" s="18">
        <f t="shared" si="0"/>
        <v>15086.25</v>
      </c>
    </row>
    <row r="37" spans="1:14" ht="12" customHeight="1">
      <c r="A37" s="10" t="str">
        <f>'Pregnant Women Participating'!A37</f>
        <v>Choctaw Indians, MS</v>
      </c>
      <c r="B37" s="18">
        <v>25</v>
      </c>
      <c r="C37" s="16">
        <v>21</v>
      </c>
      <c r="D37" s="16">
        <v>22</v>
      </c>
      <c r="E37" s="16">
        <v>28</v>
      </c>
      <c r="F37" s="16">
        <v>28</v>
      </c>
      <c r="G37" s="16">
        <v>34</v>
      </c>
      <c r="H37" s="16">
        <v>32</v>
      </c>
      <c r="I37" s="16">
        <v>33</v>
      </c>
      <c r="J37" s="16">
        <v>26</v>
      </c>
      <c r="K37" s="16">
        <v>23</v>
      </c>
      <c r="L37" s="16">
        <v>24</v>
      </c>
      <c r="M37" s="51">
        <v>17</v>
      </c>
      <c r="N37" s="18">
        <f t="shared" si="0"/>
        <v>26.083333333333332</v>
      </c>
    </row>
    <row r="38" spans="1:14" ht="12" customHeight="1">
      <c r="A38" s="10" t="str">
        <f>'Pregnant Women Participating'!A38</f>
        <v>Eastern Cherokee, NC</v>
      </c>
      <c r="B38" s="18">
        <v>33</v>
      </c>
      <c r="C38" s="16">
        <v>29</v>
      </c>
      <c r="D38" s="16">
        <v>41</v>
      </c>
      <c r="E38" s="16">
        <v>34</v>
      </c>
      <c r="F38" s="16">
        <v>37</v>
      </c>
      <c r="G38" s="16">
        <v>37</v>
      </c>
      <c r="H38" s="16">
        <v>45</v>
      </c>
      <c r="I38" s="16">
        <v>45</v>
      </c>
      <c r="J38" s="16">
        <v>40</v>
      </c>
      <c r="K38" s="16">
        <v>39</v>
      </c>
      <c r="L38" s="16">
        <v>40</v>
      </c>
      <c r="M38" s="51">
        <v>41</v>
      </c>
      <c r="N38" s="18">
        <f aca="true" t="shared" si="1" ref="N38:N69">IF(SUM(B38:M38)&gt;0,AVERAGE(B38:M38)," ")</f>
        <v>38.416666666666664</v>
      </c>
    </row>
    <row r="39" spans="1:14" s="23" customFormat="1" ht="24.75" customHeight="1">
      <c r="A39" s="19" t="str">
        <f>'Pregnant Women Participating'!A39</f>
        <v>Southeast Region</v>
      </c>
      <c r="B39" s="21">
        <v>149824</v>
      </c>
      <c r="C39" s="20">
        <v>149318</v>
      </c>
      <c r="D39" s="20">
        <v>151570</v>
      </c>
      <c r="E39" s="20">
        <v>152259</v>
      </c>
      <c r="F39" s="20">
        <v>150516</v>
      </c>
      <c r="G39" s="20">
        <v>149098</v>
      </c>
      <c r="H39" s="20">
        <v>147303</v>
      </c>
      <c r="I39" s="20">
        <v>145128</v>
      </c>
      <c r="J39" s="20">
        <v>141603</v>
      </c>
      <c r="K39" s="20">
        <v>143683</v>
      </c>
      <c r="L39" s="20">
        <v>145461</v>
      </c>
      <c r="M39" s="50">
        <v>147474</v>
      </c>
      <c r="N39" s="21">
        <f t="shared" si="1"/>
        <v>147769.75</v>
      </c>
    </row>
    <row r="40" spans="1:14" ht="12" customHeight="1">
      <c r="A40" s="10" t="str">
        <f>'Pregnant Women Participating'!A40</f>
        <v>Illinois</v>
      </c>
      <c r="B40" s="18">
        <v>19534</v>
      </c>
      <c r="C40" s="16">
        <v>19469</v>
      </c>
      <c r="D40" s="16">
        <v>19125</v>
      </c>
      <c r="E40" s="16">
        <v>19157</v>
      </c>
      <c r="F40" s="16">
        <v>18913</v>
      </c>
      <c r="G40" s="16">
        <v>18472</v>
      </c>
      <c r="H40" s="16">
        <v>18518</v>
      </c>
      <c r="I40" s="16">
        <v>18397</v>
      </c>
      <c r="J40" s="16">
        <v>18556</v>
      </c>
      <c r="K40" s="16">
        <v>18797</v>
      </c>
      <c r="L40" s="16">
        <v>19012</v>
      </c>
      <c r="M40" s="51">
        <v>19666</v>
      </c>
      <c r="N40" s="18">
        <f t="shared" si="1"/>
        <v>18968</v>
      </c>
    </row>
    <row r="41" spans="1:14" ht="12" customHeight="1">
      <c r="A41" s="10" t="str">
        <f>'Pregnant Women Participating'!A41</f>
        <v>Indiana</v>
      </c>
      <c r="B41" s="18">
        <v>15895</v>
      </c>
      <c r="C41" s="16">
        <v>15624</v>
      </c>
      <c r="D41" s="16">
        <v>15569</v>
      </c>
      <c r="E41" s="16">
        <v>15648</v>
      </c>
      <c r="F41" s="16">
        <v>15640</v>
      </c>
      <c r="G41" s="16">
        <v>15728</v>
      </c>
      <c r="H41" s="16">
        <v>15807</v>
      </c>
      <c r="I41" s="16">
        <v>15649</v>
      </c>
      <c r="J41" s="16">
        <v>16121</v>
      </c>
      <c r="K41" s="16">
        <v>16360</v>
      </c>
      <c r="L41" s="16">
        <v>19027</v>
      </c>
      <c r="M41" s="51">
        <v>18689</v>
      </c>
      <c r="N41" s="18">
        <f t="shared" si="1"/>
        <v>16313.083333333334</v>
      </c>
    </row>
    <row r="42" spans="1:14" ht="12" customHeight="1">
      <c r="A42" s="10" t="str">
        <f>'Pregnant Women Participating'!A42</f>
        <v>Michigan</v>
      </c>
      <c r="B42" s="18">
        <v>19135</v>
      </c>
      <c r="C42" s="16">
        <v>18307</v>
      </c>
      <c r="D42" s="16">
        <v>17717</v>
      </c>
      <c r="E42" s="16">
        <v>17519</v>
      </c>
      <c r="F42" s="16">
        <v>16661</v>
      </c>
      <c r="G42" s="16">
        <v>15583</v>
      </c>
      <c r="H42" s="16">
        <v>15943</v>
      </c>
      <c r="I42" s="16">
        <v>15967</v>
      </c>
      <c r="J42" s="16">
        <v>16128</v>
      </c>
      <c r="K42" s="16">
        <v>16653</v>
      </c>
      <c r="L42" s="16">
        <v>16971</v>
      </c>
      <c r="M42" s="51">
        <v>17821</v>
      </c>
      <c r="N42" s="18">
        <f t="shared" si="1"/>
        <v>17033.75</v>
      </c>
    </row>
    <row r="43" spans="1:14" ht="12" customHeight="1">
      <c r="A43" s="10" t="str">
        <f>'Pregnant Women Participating'!A43</f>
        <v>Minnesota</v>
      </c>
      <c r="B43" s="18">
        <v>9517</v>
      </c>
      <c r="C43" s="16">
        <v>9401</v>
      </c>
      <c r="D43" s="16">
        <v>9198</v>
      </c>
      <c r="E43" s="16">
        <v>9139</v>
      </c>
      <c r="F43" s="16">
        <v>8809</v>
      </c>
      <c r="G43" s="16">
        <v>8656</v>
      </c>
      <c r="H43" s="16">
        <v>8592</v>
      </c>
      <c r="I43" s="16">
        <v>8510</v>
      </c>
      <c r="J43" s="16">
        <v>8714</v>
      </c>
      <c r="K43" s="16">
        <v>8864</v>
      </c>
      <c r="L43" s="16">
        <v>8933</v>
      </c>
      <c r="M43" s="51">
        <v>9037</v>
      </c>
      <c r="N43" s="18">
        <f t="shared" si="1"/>
        <v>8947.5</v>
      </c>
    </row>
    <row r="44" spans="1:14" ht="12" customHeight="1">
      <c r="A44" s="10" t="str">
        <f>'Pregnant Women Participating'!A44</f>
        <v>Ohio</v>
      </c>
      <c r="B44" s="18">
        <v>24681</v>
      </c>
      <c r="C44" s="16">
        <v>24598</v>
      </c>
      <c r="D44" s="16">
        <v>24270</v>
      </c>
      <c r="E44" s="16">
        <v>24648</v>
      </c>
      <c r="F44" s="16">
        <v>24284</v>
      </c>
      <c r="G44" s="16">
        <v>24347</v>
      </c>
      <c r="H44" s="16">
        <v>24068</v>
      </c>
      <c r="I44" s="16">
        <v>23922</v>
      </c>
      <c r="J44" s="16">
        <v>24135</v>
      </c>
      <c r="K44" s="16">
        <v>24128</v>
      </c>
      <c r="L44" s="16">
        <v>24401</v>
      </c>
      <c r="M44" s="51">
        <v>24655</v>
      </c>
      <c r="N44" s="18">
        <f t="shared" si="1"/>
        <v>24344.75</v>
      </c>
    </row>
    <row r="45" spans="1:14" ht="12" customHeight="1">
      <c r="A45" s="10" t="str">
        <f>'Pregnant Women Participating'!A45</f>
        <v>Wisconsin</v>
      </c>
      <c r="B45" s="18">
        <v>10045</v>
      </c>
      <c r="C45" s="16">
        <v>10004</v>
      </c>
      <c r="D45" s="16">
        <v>9918</v>
      </c>
      <c r="E45" s="16">
        <v>9845</v>
      </c>
      <c r="F45" s="16">
        <v>9695</v>
      </c>
      <c r="G45" s="16">
        <v>9538</v>
      </c>
      <c r="H45" s="16">
        <v>9587</v>
      </c>
      <c r="I45" s="16">
        <v>9913</v>
      </c>
      <c r="J45" s="16">
        <v>9994</v>
      </c>
      <c r="K45" s="16">
        <v>10448</v>
      </c>
      <c r="L45" s="16">
        <v>10734</v>
      </c>
      <c r="M45" s="51">
        <v>11226</v>
      </c>
      <c r="N45" s="18">
        <f t="shared" si="1"/>
        <v>10078.916666666666</v>
      </c>
    </row>
    <row r="46" spans="1:14" s="23" customFormat="1" ht="24.75" customHeight="1">
      <c r="A46" s="19" t="str">
        <f>'Pregnant Women Participating'!A46</f>
        <v>Midwest Region</v>
      </c>
      <c r="B46" s="21">
        <v>98807</v>
      </c>
      <c r="C46" s="20">
        <v>97403</v>
      </c>
      <c r="D46" s="20">
        <v>95797</v>
      </c>
      <c r="E46" s="20">
        <v>95956</v>
      </c>
      <c r="F46" s="20">
        <v>94002</v>
      </c>
      <c r="G46" s="20">
        <v>92324</v>
      </c>
      <c r="H46" s="20">
        <v>92515</v>
      </c>
      <c r="I46" s="20">
        <v>92358</v>
      </c>
      <c r="J46" s="20">
        <v>93648</v>
      </c>
      <c r="K46" s="20">
        <v>95250</v>
      </c>
      <c r="L46" s="20">
        <v>99078</v>
      </c>
      <c r="M46" s="50">
        <v>101094</v>
      </c>
      <c r="N46" s="21">
        <f t="shared" si="1"/>
        <v>95686</v>
      </c>
    </row>
    <row r="47" spans="1:14" ht="12" customHeight="1">
      <c r="A47" s="10" t="str">
        <f>'Pregnant Women Participating'!A47</f>
        <v>Arkansas</v>
      </c>
      <c r="B47" s="18">
        <v>8226</v>
      </c>
      <c r="C47" s="16">
        <v>8110</v>
      </c>
      <c r="D47" s="16">
        <v>8321</v>
      </c>
      <c r="E47" s="16">
        <v>8542</v>
      </c>
      <c r="F47" s="16">
        <v>8525</v>
      </c>
      <c r="G47" s="16">
        <v>8617</v>
      </c>
      <c r="H47" s="16">
        <v>8605</v>
      </c>
      <c r="I47" s="16">
        <v>8651</v>
      </c>
      <c r="J47" s="16">
        <v>8761</v>
      </c>
      <c r="K47" s="16">
        <v>9064</v>
      </c>
      <c r="L47" s="16">
        <v>9352</v>
      </c>
      <c r="M47" s="51">
        <v>9797</v>
      </c>
      <c r="N47" s="18">
        <f t="shared" si="1"/>
        <v>8714.25</v>
      </c>
    </row>
    <row r="48" spans="1:14" ht="12" customHeight="1">
      <c r="A48" s="10" t="str">
        <f>'Pregnant Women Participating'!A48</f>
        <v>Louisiana</v>
      </c>
      <c r="B48" s="18">
        <v>15378</v>
      </c>
      <c r="C48" s="16">
        <v>15657</v>
      </c>
      <c r="D48" s="16">
        <v>15886</v>
      </c>
      <c r="E48" s="16">
        <v>16337</v>
      </c>
      <c r="F48" s="16">
        <v>16122</v>
      </c>
      <c r="G48" s="16">
        <v>15954</v>
      </c>
      <c r="H48" s="16">
        <v>15625</v>
      </c>
      <c r="I48" s="16">
        <v>14988</v>
      </c>
      <c r="J48" s="16">
        <v>14906</v>
      </c>
      <c r="K48" s="16">
        <v>14650</v>
      </c>
      <c r="L48" s="16">
        <v>14685</v>
      </c>
      <c r="M48" s="51">
        <v>15199</v>
      </c>
      <c r="N48" s="18">
        <f t="shared" si="1"/>
        <v>15448.916666666666</v>
      </c>
    </row>
    <row r="49" spans="1:14" ht="12" customHeight="1">
      <c r="A49" s="10" t="str">
        <f>'Pregnant Women Participating'!A49</f>
        <v>New Mexico</v>
      </c>
      <c r="B49" s="18">
        <v>4669</v>
      </c>
      <c r="C49" s="16">
        <v>4498</v>
      </c>
      <c r="D49" s="16">
        <v>4493</v>
      </c>
      <c r="E49" s="16">
        <v>4439</v>
      </c>
      <c r="F49" s="16">
        <v>4381</v>
      </c>
      <c r="G49" s="16">
        <v>4204</v>
      </c>
      <c r="H49" s="16">
        <v>4269</v>
      </c>
      <c r="I49" s="16">
        <v>4002</v>
      </c>
      <c r="J49" s="16">
        <v>4143</v>
      </c>
      <c r="K49" s="16">
        <v>4036</v>
      </c>
      <c r="L49" s="16">
        <v>4030</v>
      </c>
      <c r="M49" s="51">
        <v>4022</v>
      </c>
      <c r="N49" s="18">
        <f t="shared" si="1"/>
        <v>4265.5</v>
      </c>
    </row>
    <row r="50" spans="1:14" ht="12" customHeight="1">
      <c r="A50" s="10" t="str">
        <f>'Pregnant Women Participating'!A50</f>
        <v>Oklahoma</v>
      </c>
      <c r="B50" s="18">
        <v>8005</v>
      </c>
      <c r="C50" s="16">
        <v>7996</v>
      </c>
      <c r="D50" s="16">
        <v>7984</v>
      </c>
      <c r="E50" s="16">
        <v>7967</v>
      </c>
      <c r="F50" s="16">
        <v>7833</v>
      </c>
      <c r="G50" s="16">
        <v>7733</v>
      </c>
      <c r="H50" s="16">
        <v>7743</v>
      </c>
      <c r="I50" s="16">
        <v>7689</v>
      </c>
      <c r="J50" s="16">
        <v>7846</v>
      </c>
      <c r="K50" s="16">
        <v>8007</v>
      </c>
      <c r="L50" s="16">
        <v>8059</v>
      </c>
      <c r="M50" s="51">
        <v>8124</v>
      </c>
      <c r="N50" s="18">
        <f t="shared" si="1"/>
        <v>7915.5</v>
      </c>
    </row>
    <row r="51" spans="1:14" ht="12" customHeight="1">
      <c r="A51" s="10" t="str">
        <f>'Pregnant Women Participating'!A51</f>
        <v>Texas</v>
      </c>
      <c r="B51" s="18">
        <v>61430</v>
      </c>
      <c r="C51" s="16">
        <v>61949</v>
      </c>
      <c r="D51" s="16">
        <v>62198</v>
      </c>
      <c r="E51" s="16">
        <v>63092</v>
      </c>
      <c r="F51" s="16">
        <v>62989</v>
      </c>
      <c r="G51" s="16">
        <v>62387</v>
      </c>
      <c r="H51" s="16">
        <v>62621</v>
      </c>
      <c r="I51" s="16">
        <v>61385</v>
      </c>
      <c r="J51" s="16">
        <v>61119</v>
      </c>
      <c r="K51" s="16">
        <v>59807</v>
      </c>
      <c r="L51" s="16">
        <v>59428</v>
      </c>
      <c r="M51" s="51">
        <v>61066</v>
      </c>
      <c r="N51" s="18">
        <f t="shared" si="1"/>
        <v>61622.583333333336</v>
      </c>
    </row>
    <row r="52" spans="1:14" ht="12" customHeight="1">
      <c r="A52" s="10" t="str">
        <f>'Pregnant Women Participating'!A52</f>
        <v>Acoma, Canoncito &amp; Laguna, NM</v>
      </c>
      <c r="B52" s="18">
        <v>28</v>
      </c>
      <c r="C52" s="16">
        <v>29</v>
      </c>
      <c r="D52" s="16">
        <v>29</v>
      </c>
      <c r="E52" s="16">
        <v>31</v>
      </c>
      <c r="F52" s="16">
        <v>45</v>
      </c>
      <c r="G52" s="16">
        <v>37</v>
      </c>
      <c r="H52" s="16">
        <v>27</v>
      </c>
      <c r="I52" s="16">
        <v>24</v>
      </c>
      <c r="J52" s="16">
        <v>22</v>
      </c>
      <c r="K52" s="16">
        <v>22</v>
      </c>
      <c r="L52" s="16">
        <v>22</v>
      </c>
      <c r="M52" s="51">
        <v>23</v>
      </c>
      <c r="N52" s="18">
        <f t="shared" si="1"/>
        <v>28.25</v>
      </c>
    </row>
    <row r="53" spans="1:14" ht="12" customHeight="1">
      <c r="A53" s="10" t="str">
        <f>'Pregnant Women Participating'!A53</f>
        <v>Eight Northern Pueblos, NM</v>
      </c>
      <c r="B53" s="18">
        <v>10</v>
      </c>
      <c r="C53" s="16">
        <v>13</v>
      </c>
      <c r="D53" s="16">
        <v>14</v>
      </c>
      <c r="E53" s="16">
        <v>18</v>
      </c>
      <c r="F53" s="16">
        <v>10</v>
      </c>
      <c r="G53" s="16">
        <v>10</v>
      </c>
      <c r="H53" s="16">
        <v>12</v>
      </c>
      <c r="I53" s="16">
        <v>10</v>
      </c>
      <c r="J53" s="16">
        <v>17</v>
      </c>
      <c r="K53" s="16">
        <v>19</v>
      </c>
      <c r="L53" s="16">
        <v>21</v>
      </c>
      <c r="M53" s="51">
        <v>20</v>
      </c>
      <c r="N53" s="18">
        <f t="shared" si="1"/>
        <v>14.5</v>
      </c>
    </row>
    <row r="54" spans="1:14" ht="12" customHeight="1">
      <c r="A54" s="10" t="str">
        <f>'Pregnant Women Participating'!A54</f>
        <v>Five Sandoval Pueblos, NM</v>
      </c>
      <c r="B54" s="18">
        <v>10</v>
      </c>
      <c r="C54" s="16">
        <v>14</v>
      </c>
      <c r="D54" s="16">
        <v>11</v>
      </c>
      <c r="E54" s="16">
        <v>11</v>
      </c>
      <c r="F54" s="16">
        <v>7</v>
      </c>
      <c r="G54" s="16">
        <v>16</v>
      </c>
      <c r="H54" s="16">
        <v>16</v>
      </c>
      <c r="I54" s="16">
        <v>12</v>
      </c>
      <c r="J54" s="16">
        <v>7</v>
      </c>
      <c r="K54" s="16">
        <v>3</v>
      </c>
      <c r="L54" s="16">
        <v>1</v>
      </c>
      <c r="M54" s="51">
        <v>2</v>
      </c>
      <c r="N54" s="18">
        <f t="shared" si="1"/>
        <v>9.166666666666666</v>
      </c>
    </row>
    <row r="55" spans="1:14" ht="12" customHeight="1">
      <c r="A55" s="10" t="str">
        <f>'Pregnant Women Participating'!A55</f>
        <v>Isleta Pueblo, NM</v>
      </c>
      <c r="B55" s="18">
        <v>54</v>
      </c>
      <c r="C55" s="16">
        <v>47</v>
      </c>
      <c r="D55" s="16">
        <v>40</v>
      </c>
      <c r="E55" s="16">
        <v>44</v>
      </c>
      <c r="F55" s="16">
        <v>47</v>
      </c>
      <c r="G55" s="16">
        <v>35</v>
      </c>
      <c r="H55" s="16">
        <v>35</v>
      </c>
      <c r="I55" s="16">
        <v>33</v>
      </c>
      <c r="J55" s="16">
        <v>35</v>
      </c>
      <c r="K55" s="16">
        <v>41</v>
      </c>
      <c r="L55" s="16">
        <v>44</v>
      </c>
      <c r="M55" s="51">
        <v>48</v>
      </c>
      <c r="N55" s="18">
        <f t="shared" si="1"/>
        <v>41.916666666666664</v>
      </c>
    </row>
    <row r="56" spans="1:14" ht="12" customHeight="1">
      <c r="A56" s="10" t="str">
        <f>'Pregnant Women Participating'!A56</f>
        <v>San Felipe Pueblo, NM</v>
      </c>
      <c r="B56" s="18">
        <v>15</v>
      </c>
      <c r="C56" s="16">
        <v>18</v>
      </c>
      <c r="D56" s="16">
        <v>17</v>
      </c>
      <c r="E56" s="16">
        <v>17</v>
      </c>
      <c r="F56" s="16">
        <v>11</v>
      </c>
      <c r="G56" s="16">
        <v>11</v>
      </c>
      <c r="H56" s="16">
        <v>11</v>
      </c>
      <c r="I56" s="16">
        <v>11</v>
      </c>
      <c r="J56" s="16">
        <v>12</v>
      </c>
      <c r="K56" s="16">
        <v>14</v>
      </c>
      <c r="L56" s="16">
        <v>12</v>
      </c>
      <c r="M56" s="51">
        <v>13</v>
      </c>
      <c r="N56" s="18">
        <f t="shared" si="1"/>
        <v>13.5</v>
      </c>
    </row>
    <row r="57" spans="1:14" ht="12" customHeight="1">
      <c r="A57" s="10" t="str">
        <f>'Pregnant Women Participating'!A57</f>
        <v>Santo Domingo Tribe, NM</v>
      </c>
      <c r="B57" s="18">
        <v>9</v>
      </c>
      <c r="C57" s="16">
        <v>8</v>
      </c>
      <c r="D57" s="16">
        <v>6</v>
      </c>
      <c r="E57" s="16">
        <v>7</v>
      </c>
      <c r="F57" s="16">
        <v>8</v>
      </c>
      <c r="G57" s="16">
        <v>9</v>
      </c>
      <c r="H57" s="16">
        <v>5</v>
      </c>
      <c r="I57" s="16">
        <v>5</v>
      </c>
      <c r="J57" s="16">
        <v>5</v>
      </c>
      <c r="K57" s="16">
        <v>5</v>
      </c>
      <c r="L57" s="16">
        <v>10</v>
      </c>
      <c r="M57" s="51">
        <v>13</v>
      </c>
      <c r="N57" s="18">
        <f t="shared" si="1"/>
        <v>7.5</v>
      </c>
    </row>
    <row r="58" spans="1:14" ht="12" customHeight="1">
      <c r="A58" s="10" t="str">
        <f>'Pregnant Women Participating'!A58</f>
        <v>Zuni Pueblo, NM</v>
      </c>
      <c r="B58" s="18">
        <v>35</v>
      </c>
      <c r="C58" s="16">
        <v>38</v>
      </c>
      <c r="D58" s="16">
        <v>37</v>
      </c>
      <c r="E58" s="16">
        <v>39</v>
      </c>
      <c r="F58" s="16">
        <v>34</v>
      </c>
      <c r="G58" s="16">
        <v>32</v>
      </c>
      <c r="H58" s="16">
        <v>28</v>
      </c>
      <c r="I58" s="16">
        <v>32</v>
      </c>
      <c r="J58" s="16">
        <v>29</v>
      </c>
      <c r="K58" s="16">
        <v>34</v>
      </c>
      <c r="L58" s="16">
        <v>36</v>
      </c>
      <c r="M58" s="51">
        <v>33</v>
      </c>
      <c r="N58" s="18">
        <f t="shared" si="1"/>
        <v>33.916666666666664</v>
      </c>
    </row>
    <row r="59" spans="1:14" ht="12" customHeight="1">
      <c r="A59" s="10" t="str">
        <f>'Pregnant Women Participating'!A59</f>
        <v>Cherokee Nation, OK</v>
      </c>
      <c r="B59" s="18">
        <v>581</v>
      </c>
      <c r="C59" s="16">
        <v>574</v>
      </c>
      <c r="D59" s="16">
        <v>571</v>
      </c>
      <c r="E59" s="16">
        <v>566</v>
      </c>
      <c r="F59" s="16">
        <v>502</v>
      </c>
      <c r="G59" s="16">
        <v>496</v>
      </c>
      <c r="H59" s="16">
        <v>506</v>
      </c>
      <c r="I59" s="16">
        <v>499</v>
      </c>
      <c r="J59" s="16">
        <v>508</v>
      </c>
      <c r="K59" s="16">
        <v>523</v>
      </c>
      <c r="L59" s="16">
        <v>541</v>
      </c>
      <c r="M59" s="51">
        <v>533</v>
      </c>
      <c r="N59" s="18">
        <f t="shared" si="1"/>
        <v>533.3333333333334</v>
      </c>
    </row>
    <row r="60" spans="1:14" ht="12" customHeight="1">
      <c r="A60" s="10" t="str">
        <f>'Pregnant Women Participating'!A60</f>
        <v>Chickasaw Nation, OK</v>
      </c>
      <c r="B60" s="18">
        <v>330</v>
      </c>
      <c r="C60" s="16">
        <v>341</v>
      </c>
      <c r="D60" s="16">
        <v>373</v>
      </c>
      <c r="E60" s="16">
        <v>368</v>
      </c>
      <c r="F60" s="16">
        <v>343</v>
      </c>
      <c r="G60" s="16">
        <v>341</v>
      </c>
      <c r="H60" s="16">
        <v>352</v>
      </c>
      <c r="I60" s="16">
        <v>335</v>
      </c>
      <c r="J60" s="16">
        <v>331</v>
      </c>
      <c r="K60" s="16">
        <v>307</v>
      </c>
      <c r="L60" s="16">
        <v>336</v>
      </c>
      <c r="M60" s="51">
        <v>353</v>
      </c>
      <c r="N60" s="18">
        <f t="shared" si="1"/>
        <v>342.5</v>
      </c>
    </row>
    <row r="61" spans="1:14" ht="12" customHeight="1">
      <c r="A61" s="10" t="str">
        <f>'Pregnant Women Participating'!A61</f>
        <v>Choctaw Nation, OK</v>
      </c>
      <c r="B61" s="18">
        <v>367</v>
      </c>
      <c r="C61" s="16">
        <v>365</v>
      </c>
      <c r="D61" s="16">
        <v>368</v>
      </c>
      <c r="E61" s="16">
        <v>380</v>
      </c>
      <c r="F61" s="16">
        <v>401</v>
      </c>
      <c r="G61" s="16">
        <v>435</v>
      </c>
      <c r="H61" s="16">
        <v>440</v>
      </c>
      <c r="I61" s="16">
        <v>424</v>
      </c>
      <c r="J61" s="16">
        <v>422</v>
      </c>
      <c r="K61" s="16">
        <v>408</v>
      </c>
      <c r="L61" s="16">
        <v>404</v>
      </c>
      <c r="M61" s="51">
        <v>421</v>
      </c>
      <c r="N61" s="18">
        <f t="shared" si="1"/>
        <v>402.9166666666667</v>
      </c>
    </row>
    <row r="62" spans="1:14" ht="12" customHeight="1">
      <c r="A62" s="10" t="str">
        <f>'Pregnant Women Participating'!A62</f>
        <v>Citizen Potawatomi Nation, OK</v>
      </c>
      <c r="B62" s="18">
        <v>99</v>
      </c>
      <c r="C62" s="16">
        <v>89</v>
      </c>
      <c r="D62" s="16">
        <v>93</v>
      </c>
      <c r="E62" s="16">
        <v>107</v>
      </c>
      <c r="F62" s="16">
        <v>101</v>
      </c>
      <c r="G62" s="16">
        <v>94</v>
      </c>
      <c r="H62" s="16">
        <v>111</v>
      </c>
      <c r="I62" s="16">
        <v>110</v>
      </c>
      <c r="J62" s="16">
        <v>100</v>
      </c>
      <c r="K62" s="16">
        <v>100</v>
      </c>
      <c r="L62" s="16">
        <v>101</v>
      </c>
      <c r="M62" s="51">
        <v>102</v>
      </c>
      <c r="N62" s="18">
        <f t="shared" si="1"/>
        <v>100.58333333333333</v>
      </c>
    </row>
    <row r="63" spans="1:14" ht="12" customHeight="1">
      <c r="A63" s="10" t="str">
        <f>'Pregnant Women Participating'!A63</f>
        <v>Inter-Tribal Council, OK</v>
      </c>
      <c r="B63" s="18">
        <v>80</v>
      </c>
      <c r="C63" s="16">
        <v>81</v>
      </c>
      <c r="D63" s="16">
        <v>82</v>
      </c>
      <c r="E63" s="16">
        <v>97</v>
      </c>
      <c r="F63" s="16">
        <v>93</v>
      </c>
      <c r="G63" s="16">
        <v>93</v>
      </c>
      <c r="H63" s="16">
        <v>104</v>
      </c>
      <c r="I63" s="16">
        <v>100</v>
      </c>
      <c r="J63" s="16">
        <v>92</v>
      </c>
      <c r="K63" s="16">
        <v>78</v>
      </c>
      <c r="L63" s="16">
        <v>83</v>
      </c>
      <c r="M63" s="51">
        <v>79</v>
      </c>
      <c r="N63" s="18">
        <f t="shared" si="1"/>
        <v>88.5</v>
      </c>
    </row>
    <row r="64" spans="1:14" ht="12" customHeight="1">
      <c r="A64" s="10" t="str">
        <f>'Pregnant Women Participating'!A64</f>
        <v>Muscogee Creek Nation, OK</v>
      </c>
      <c r="B64" s="18">
        <v>244</v>
      </c>
      <c r="C64" s="16">
        <v>250</v>
      </c>
      <c r="D64" s="16">
        <v>271</v>
      </c>
      <c r="E64" s="16">
        <v>269</v>
      </c>
      <c r="F64" s="16">
        <v>264</v>
      </c>
      <c r="G64" s="16">
        <v>252</v>
      </c>
      <c r="H64" s="16">
        <v>251</v>
      </c>
      <c r="I64" s="16">
        <v>256</v>
      </c>
      <c r="J64" s="16">
        <v>253</v>
      </c>
      <c r="K64" s="16">
        <v>232</v>
      </c>
      <c r="L64" s="16">
        <v>261</v>
      </c>
      <c r="M64" s="51">
        <v>276</v>
      </c>
      <c r="N64" s="18">
        <f t="shared" si="1"/>
        <v>256.5833333333333</v>
      </c>
    </row>
    <row r="65" spans="1:14" ht="12" customHeight="1">
      <c r="A65" s="10" t="str">
        <f>'Pregnant Women Participating'!A65</f>
        <v>Osage Tribal Council, OK</v>
      </c>
      <c r="B65" s="18">
        <v>211</v>
      </c>
      <c r="C65" s="16">
        <v>213</v>
      </c>
      <c r="D65" s="16">
        <v>207</v>
      </c>
      <c r="E65" s="16">
        <v>213</v>
      </c>
      <c r="F65" s="16">
        <v>227</v>
      </c>
      <c r="G65" s="16">
        <v>212</v>
      </c>
      <c r="H65" s="16">
        <v>214</v>
      </c>
      <c r="I65" s="16">
        <v>209</v>
      </c>
      <c r="J65" s="16">
        <v>215</v>
      </c>
      <c r="K65" s="16">
        <v>213</v>
      </c>
      <c r="L65" s="16">
        <v>238</v>
      </c>
      <c r="M65" s="51">
        <v>253</v>
      </c>
      <c r="N65" s="18">
        <f t="shared" si="1"/>
        <v>218.75</v>
      </c>
    </row>
    <row r="66" spans="1:14" ht="12" customHeight="1">
      <c r="A66" s="10" t="str">
        <f>'Pregnant Women Participating'!A66</f>
        <v>Otoe-Missouria Tribe, OK</v>
      </c>
      <c r="B66" s="18">
        <v>65</v>
      </c>
      <c r="C66" s="16">
        <v>59</v>
      </c>
      <c r="D66" s="16">
        <v>54</v>
      </c>
      <c r="E66" s="16">
        <v>60</v>
      </c>
      <c r="F66" s="16">
        <v>60</v>
      </c>
      <c r="G66" s="16">
        <v>56</v>
      </c>
      <c r="H66" s="16">
        <v>53</v>
      </c>
      <c r="I66" s="16">
        <v>54</v>
      </c>
      <c r="J66" s="16">
        <v>51</v>
      </c>
      <c r="K66" s="16">
        <v>49</v>
      </c>
      <c r="L66" s="16">
        <v>46</v>
      </c>
      <c r="M66" s="51">
        <v>50</v>
      </c>
      <c r="N66" s="18">
        <f t="shared" si="1"/>
        <v>54.75</v>
      </c>
    </row>
    <row r="67" spans="1:14" ht="12" customHeight="1">
      <c r="A67" s="10" t="str">
        <f>'Pregnant Women Participating'!A67</f>
        <v>Wichita, Caddo &amp; Delaware (WCD), OK</v>
      </c>
      <c r="B67" s="18">
        <v>354</v>
      </c>
      <c r="C67" s="16">
        <v>341</v>
      </c>
      <c r="D67" s="16">
        <v>347</v>
      </c>
      <c r="E67" s="16">
        <v>342</v>
      </c>
      <c r="F67" s="16">
        <v>343</v>
      </c>
      <c r="G67" s="16">
        <v>328</v>
      </c>
      <c r="H67" s="16">
        <v>334</v>
      </c>
      <c r="I67" s="16">
        <v>344</v>
      </c>
      <c r="J67" s="16">
        <v>352</v>
      </c>
      <c r="K67" s="16">
        <v>357</v>
      </c>
      <c r="L67" s="16">
        <v>366</v>
      </c>
      <c r="M67" s="51">
        <v>354</v>
      </c>
      <c r="N67" s="18">
        <f t="shared" si="1"/>
        <v>346.8333333333333</v>
      </c>
    </row>
    <row r="68" spans="1:14" s="23" customFormat="1" ht="24.75" customHeight="1">
      <c r="A68" s="19" t="str">
        <f>'Pregnant Women Participating'!A68</f>
        <v>Southwest Region</v>
      </c>
      <c r="B68" s="21">
        <v>100200</v>
      </c>
      <c r="C68" s="20">
        <v>100690</v>
      </c>
      <c r="D68" s="20">
        <v>101402</v>
      </c>
      <c r="E68" s="20">
        <v>102946</v>
      </c>
      <c r="F68" s="20">
        <v>102346</v>
      </c>
      <c r="G68" s="20">
        <v>101352</v>
      </c>
      <c r="H68" s="20">
        <v>101362</v>
      </c>
      <c r="I68" s="20">
        <v>99173</v>
      </c>
      <c r="J68" s="20">
        <v>99226</v>
      </c>
      <c r="K68" s="20">
        <v>97969</v>
      </c>
      <c r="L68" s="20">
        <v>98076</v>
      </c>
      <c r="M68" s="50">
        <v>100781</v>
      </c>
      <c r="N68" s="21">
        <f t="shared" si="1"/>
        <v>100460.25</v>
      </c>
    </row>
    <row r="69" spans="1:14" ht="12" customHeight="1">
      <c r="A69" s="10" t="str">
        <f>'Pregnant Women Participating'!A69</f>
        <v>Colorado</v>
      </c>
      <c r="B69" s="18">
        <v>7558</v>
      </c>
      <c r="C69" s="16">
        <v>7484</v>
      </c>
      <c r="D69" s="16">
        <v>7457</v>
      </c>
      <c r="E69" s="16">
        <v>7451</v>
      </c>
      <c r="F69" s="16">
        <v>7473</v>
      </c>
      <c r="G69" s="16">
        <v>7294</v>
      </c>
      <c r="H69" s="16">
        <v>7332</v>
      </c>
      <c r="I69" s="16">
        <v>7270</v>
      </c>
      <c r="J69" s="16">
        <v>7354</v>
      </c>
      <c r="K69" s="16">
        <v>7427</v>
      </c>
      <c r="L69" s="16">
        <v>7511</v>
      </c>
      <c r="M69" s="51">
        <v>7707</v>
      </c>
      <c r="N69" s="18">
        <f t="shared" si="1"/>
        <v>7443.166666666667</v>
      </c>
    </row>
    <row r="70" spans="1:14" ht="12" customHeight="1">
      <c r="A70" s="10" t="str">
        <f>'Pregnant Women Participating'!A70</f>
        <v>Iowa</v>
      </c>
      <c r="B70" s="18">
        <v>6943</v>
      </c>
      <c r="C70" s="16">
        <v>6852</v>
      </c>
      <c r="D70" s="16">
        <v>6778</v>
      </c>
      <c r="E70" s="16">
        <v>6847</v>
      </c>
      <c r="F70" s="16">
        <v>6751</v>
      </c>
      <c r="G70" s="16">
        <v>6709</v>
      </c>
      <c r="H70" s="16">
        <v>6627</v>
      </c>
      <c r="I70" s="16">
        <v>6499</v>
      </c>
      <c r="J70" s="16">
        <v>6563</v>
      </c>
      <c r="K70" s="16">
        <v>6621</v>
      </c>
      <c r="L70" s="16">
        <v>6732</v>
      </c>
      <c r="M70" s="51">
        <v>6774</v>
      </c>
      <c r="N70" s="18">
        <f aca="true" t="shared" si="2" ref="N70:N101">IF(SUM(B70:M70)&gt;0,AVERAGE(B70:M70)," ")</f>
        <v>6724.666666666667</v>
      </c>
    </row>
    <row r="71" spans="1:14" ht="12" customHeight="1">
      <c r="A71" s="10" t="str">
        <f>'Pregnant Women Participating'!A71</f>
        <v>Kansas</v>
      </c>
      <c r="B71" s="18">
        <v>6140</v>
      </c>
      <c r="C71" s="16">
        <v>6114</v>
      </c>
      <c r="D71" s="16">
        <v>6144</v>
      </c>
      <c r="E71" s="16">
        <v>6231</v>
      </c>
      <c r="F71" s="16">
        <v>6090</v>
      </c>
      <c r="G71" s="16">
        <v>5916</v>
      </c>
      <c r="H71" s="16">
        <v>6023</v>
      </c>
      <c r="I71" s="16">
        <v>5916</v>
      </c>
      <c r="J71" s="16">
        <v>5855</v>
      </c>
      <c r="K71" s="16">
        <v>5965</v>
      </c>
      <c r="L71" s="16">
        <v>5570</v>
      </c>
      <c r="M71" s="51">
        <v>5653</v>
      </c>
      <c r="N71" s="18">
        <f t="shared" si="2"/>
        <v>5968.083333333333</v>
      </c>
    </row>
    <row r="72" spans="1:14" ht="12" customHeight="1">
      <c r="A72" s="10" t="str">
        <f>'Pregnant Women Participating'!A72</f>
        <v>Missouri</v>
      </c>
      <c r="B72" s="18">
        <v>16661</v>
      </c>
      <c r="C72" s="16">
        <v>16242</v>
      </c>
      <c r="D72" s="16">
        <v>16477</v>
      </c>
      <c r="E72" s="16">
        <v>16510</v>
      </c>
      <c r="F72" s="16">
        <v>15958</v>
      </c>
      <c r="G72" s="16">
        <v>16007</v>
      </c>
      <c r="H72" s="16">
        <v>15253</v>
      </c>
      <c r="I72" s="16">
        <v>15074</v>
      </c>
      <c r="J72" s="16">
        <v>15195</v>
      </c>
      <c r="K72" s="16">
        <v>15190</v>
      </c>
      <c r="L72" s="16">
        <v>15369</v>
      </c>
      <c r="M72" s="51">
        <v>14908</v>
      </c>
      <c r="N72" s="18">
        <f t="shared" si="2"/>
        <v>15737</v>
      </c>
    </row>
    <row r="73" spans="1:14" ht="12" customHeight="1">
      <c r="A73" s="10" t="str">
        <f>'Pregnant Women Participating'!A73</f>
        <v>Montana</v>
      </c>
      <c r="B73" s="18">
        <v>1513</v>
      </c>
      <c r="C73" s="16">
        <v>1684</v>
      </c>
      <c r="D73" s="16">
        <v>1545</v>
      </c>
      <c r="E73" s="16">
        <v>1568</v>
      </c>
      <c r="F73" s="16">
        <v>1548</v>
      </c>
      <c r="G73" s="16">
        <v>1570</v>
      </c>
      <c r="H73" s="16">
        <v>1568</v>
      </c>
      <c r="I73" s="16">
        <v>1550</v>
      </c>
      <c r="J73" s="16">
        <v>1450</v>
      </c>
      <c r="K73" s="16">
        <v>1631</v>
      </c>
      <c r="L73" s="16">
        <v>1666</v>
      </c>
      <c r="M73" s="51">
        <v>1710</v>
      </c>
      <c r="N73" s="18">
        <f t="shared" si="2"/>
        <v>1583.5833333333333</v>
      </c>
    </row>
    <row r="74" spans="1:14" ht="12" customHeight="1">
      <c r="A74" s="10" t="str">
        <f>'Pregnant Women Participating'!A74</f>
        <v>Nebraska</v>
      </c>
      <c r="B74" s="18">
        <v>3398</v>
      </c>
      <c r="C74" s="16">
        <v>3313</v>
      </c>
      <c r="D74" s="16">
        <v>3332</v>
      </c>
      <c r="E74" s="16">
        <v>3411</v>
      </c>
      <c r="F74" s="16">
        <v>2784</v>
      </c>
      <c r="G74" s="16">
        <v>3211</v>
      </c>
      <c r="H74" s="16">
        <v>3182</v>
      </c>
      <c r="I74" s="16">
        <v>3101</v>
      </c>
      <c r="J74" s="16">
        <v>3185</v>
      </c>
      <c r="K74" s="16">
        <v>3271</v>
      </c>
      <c r="L74" s="16">
        <v>3267</v>
      </c>
      <c r="M74" s="51">
        <v>2715</v>
      </c>
      <c r="N74" s="18">
        <f t="shared" si="2"/>
        <v>3180.8333333333335</v>
      </c>
    </row>
    <row r="75" spans="1:14" ht="12" customHeight="1">
      <c r="A75" s="10" t="str">
        <f>'Pregnant Women Participating'!A75</f>
        <v>North Dakota</v>
      </c>
      <c r="B75" s="18">
        <v>1114</v>
      </c>
      <c r="C75" s="16">
        <v>1074</v>
      </c>
      <c r="D75" s="16">
        <v>1065</v>
      </c>
      <c r="E75" s="16">
        <v>1093</v>
      </c>
      <c r="F75" s="16">
        <v>1039</v>
      </c>
      <c r="G75" s="16">
        <v>1037</v>
      </c>
      <c r="H75" s="16">
        <v>1085</v>
      </c>
      <c r="I75" s="16">
        <v>1059</v>
      </c>
      <c r="J75" s="16">
        <v>1064</v>
      </c>
      <c r="K75" s="16">
        <v>1086</v>
      </c>
      <c r="L75" s="16">
        <v>1060</v>
      </c>
      <c r="M75" s="51">
        <v>1073</v>
      </c>
      <c r="N75" s="18">
        <f t="shared" si="2"/>
        <v>1070.75</v>
      </c>
    </row>
    <row r="76" spans="1:14" ht="12" customHeight="1">
      <c r="A76" s="10" t="str">
        <f>'Pregnant Women Participating'!A76</f>
        <v>South Dakota</v>
      </c>
      <c r="B76" s="18">
        <v>1631</v>
      </c>
      <c r="C76" s="16">
        <v>1635</v>
      </c>
      <c r="D76" s="16">
        <v>1640</v>
      </c>
      <c r="E76" s="16">
        <v>1616</v>
      </c>
      <c r="F76" s="16">
        <v>1562</v>
      </c>
      <c r="G76" s="16">
        <v>1523</v>
      </c>
      <c r="H76" s="16">
        <v>1509</v>
      </c>
      <c r="I76" s="16">
        <v>1445</v>
      </c>
      <c r="J76" s="16">
        <v>1489</v>
      </c>
      <c r="K76" s="16">
        <v>1563</v>
      </c>
      <c r="L76" s="16">
        <v>1586</v>
      </c>
      <c r="M76" s="51">
        <v>1609</v>
      </c>
      <c r="N76" s="18">
        <f t="shared" si="2"/>
        <v>1567.3333333333333</v>
      </c>
    </row>
    <row r="77" spans="1:14" ht="12" customHeight="1">
      <c r="A77" s="10" t="str">
        <f>'Pregnant Women Participating'!A77</f>
        <v>Utah</v>
      </c>
      <c r="B77" s="18">
        <v>5247</v>
      </c>
      <c r="C77" s="16">
        <v>5111</v>
      </c>
      <c r="D77" s="16">
        <v>5097</v>
      </c>
      <c r="E77" s="16">
        <v>5098</v>
      </c>
      <c r="F77" s="16">
        <v>5056</v>
      </c>
      <c r="G77" s="16">
        <v>5016</v>
      </c>
      <c r="H77" s="16">
        <v>4321</v>
      </c>
      <c r="I77" s="16">
        <v>4024</v>
      </c>
      <c r="J77" s="16">
        <v>4209</v>
      </c>
      <c r="K77" s="16">
        <v>4112</v>
      </c>
      <c r="L77" s="16">
        <v>4171</v>
      </c>
      <c r="M77" s="51">
        <v>4280</v>
      </c>
      <c r="N77" s="18">
        <f t="shared" si="2"/>
        <v>4645.166666666667</v>
      </c>
    </row>
    <row r="78" spans="1:14" ht="12" customHeight="1">
      <c r="A78" s="10" t="str">
        <f>'Pregnant Women Participating'!A78</f>
        <v>Wyoming</v>
      </c>
      <c r="B78" s="18">
        <v>885</v>
      </c>
      <c r="C78" s="16">
        <v>899</v>
      </c>
      <c r="D78" s="16">
        <v>855</v>
      </c>
      <c r="E78" s="16">
        <v>852</v>
      </c>
      <c r="F78" s="16">
        <v>842</v>
      </c>
      <c r="G78" s="16">
        <v>871</v>
      </c>
      <c r="H78" s="16">
        <v>883</v>
      </c>
      <c r="I78" s="16">
        <v>887</v>
      </c>
      <c r="J78" s="16">
        <v>876</v>
      </c>
      <c r="K78" s="16">
        <v>887</v>
      </c>
      <c r="L78" s="16">
        <v>902</v>
      </c>
      <c r="M78" s="51">
        <v>926</v>
      </c>
      <c r="N78" s="18">
        <f t="shared" si="2"/>
        <v>880.4166666666666</v>
      </c>
    </row>
    <row r="79" spans="1:14" ht="12" customHeight="1">
      <c r="A79" s="10" t="str">
        <f>'Pregnant Women Participating'!A79</f>
        <v>Ute Mountain Ute Tribe, CO</v>
      </c>
      <c r="B79" s="18">
        <v>2</v>
      </c>
      <c r="C79" s="16">
        <v>2</v>
      </c>
      <c r="D79" s="16">
        <v>2</v>
      </c>
      <c r="E79" s="16">
        <v>2</v>
      </c>
      <c r="F79" s="16">
        <v>3</v>
      </c>
      <c r="G79" s="16">
        <v>5</v>
      </c>
      <c r="H79" s="16">
        <v>8</v>
      </c>
      <c r="I79" s="16">
        <v>11</v>
      </c>
      <c r="J79" s="16">
        <v>10</v>
      </c>
      <c r="K79" s="16">
        <v>13</v>
      </c>
      <c r="L79" s="16">
        <v>12</v>
      </c>
      <c r="M79" s="51">
        <v>11</v>
      </c>
      <c r="N79" s="18">
        <f t="shared" si="2"/>
        <v>6.75</v>
      </c>
    </row>
    <row r="80" spans="1:14" ht="12" customHeight="1">
      <c r="A80" s="10" t="str">
        <f>'Pregnant Women Participating'!A80</f>
        <v>Omaha Sioux, NE</v>
      </c>
      <c r="B80" s="18">
        <v>5</v>
      </c>
      <c r="C80" s="16">
        <v>6</v>
      </c>
      <c r="D80" s="16">
        <v>7</v>
      </c>
      <c r="E80" s="16">
        <v>10</v>
      </c>
      <c r="F80" s="16">
        <v>10</v>
      </c>
      <c r="G80" s="16">
        <v>8</v>
      </c>
      <c r="H80" s="16">
        <v>8</v>
      </c>
      <c r="I80" s="16">
        <v>7</v>
      </c>
      <c r="J80" s="16">
        <v>4</v>
      </c>
      <c r="K80" s="16">
        <v>5</v>
      </c>
      <c r="L80" s="16">
        <v>2</v>
      </c>
      <c r="M80" s="51">
        <v>3</v>
      </c>
      <c r="N80" s="18">
        <f t="shared" si="2"/>
        <v>6.25</v>
      </c>
    </row>
    <row r="81" spans="1:14" ht="12" customHeight="1">
      <c r="A81" s="10" t="str">
        <f>'Pregnant Women Participating'!A81</f>
        <v>Santee Sioux, NE</v>
      </c>
      <c r="B81" s="18">
        <v>6</v>
      </c>
      <c r="C81" s="16">
        <v>7</v>
      </c>
      <c r="D81" s="16">
        <v>7</v>
      </c>
      <c r="E81" s="16">
        <v>7</v>
      </c>
      <c r="F81" s="16">
        <v>7</v>
      </c>
      <c r="G81" s="16">
        <v>8</v>
      </c>
      <c r="H81" s="16">
        <v>3</v>
      </c>
      <c r="I81" s="16">
        <v>4</v>
      </c>
      <c r="J81" s="16">
        <v>4</v>
      </c>
      <c r="K81" s="16">
        <v>2</v>
      </c>
      <c r="L81" s="16">
        <v>1</v>
      </c>
      <c r="M81" s="51">
        <v>1</v>
      </c>
      <c r="N81" s="18">
        <f t="shared" si="2"/>
        <v>4.75</v>
      </c>
    </row>
    <row r="82" spans="1:14" ht="12" customHeight="1">
      <c r="A82" s="10" t="str">
        <f>'Pregnant Women Participating'!A82</f>
        <v>Winnebago Tribe, NE</v>
      </c>
      <c r="B82" s="18">
        <v>4</v>
      </c>
      <c r="C82" s="16">
        <v>4</v>
      </c>
      <c r="D82" s="16">
        <v>3</v>
      </c>
      <c r="E82" s="16">
        <v>6</v>
      </c>
      <c r="F82" s="16">
        <v>7</v>
      </c>
      <c r="G82" s="16">
        <v>7</v>
      </c>
      <c r="H82" s="16">
        <v>10</v>
      </c>
      <c r="I82" s="16">
        <v>9</v>
      </c>
      <c r="J82" s="16">
        <v>8</v>
      </c>
      <c r="K82" s="16">
        <v>9</v>
      </c>
      <c r="L82" s="16">
        <v>9</v>
      </c>
      <c r="M82" s="51">
        <v>10</v>
      </c>
      <c r="N82" s="18">
        <f t="shared" si="2"/>
        <v>7.166666666666667</v>
      </c>
    </row>
    <row r="83" spans="1:14" ht="12" customHeight="1">
      <c r="A83" s="10" t="str">
        <f>'Pregnant Women Participating'!A83</f>
        <v>Standing Rock Sioux Tribe, ND</v>
      </c>
      <c r="B83" s="18">
        <v>82</v>
      </c>
      <c r="C83" s="16">
        <v>51</v>
      </c>
      <c r="D83" s="16">
        <v>50</v>
      </c>
      <c r="E83" s="16">
        <v>39</v>
      </c>
      <c r="F83" s="16">
        <v>34</v>
      </c>
      <c r="G83" s="16">
        <v>36</v>
      </c>
      <c r="H83" s="16">
        <v>35</v>
      </c>
      <c r="I83" s="16">
        <v>36</v>
      </c>
      <c r="J83" s="16">
        <v>21</v>
      </c>
      <c r="K83" s="16">
        <v>36</v>
      </c>
      <c r="L83" s="16">
        <v>34</v>
      </c>
      <c r="M83" s="51">
        <v>32</v>
      </c>
      <c r="N83" s="18">
        <f t="shared" si="2"/>
        <v>40.5</v>
      </c>
    </row>
    <row r="84" spans="1:14" ht="12" customHeight="1">
      <c r="A84" s="10" t="str">
        <f>'Pregnant Women Participating'!A84</f>
        <v>Three Affiliated Tribes, ND</v>
      </c>
      <c r="B84" s="18">
        <v>9</v>
      </c>
      <c r="C84" s="16">
        <v>8</v>
      </c>
      <c r="D84" s="16">
        <v>9</v>
      </c>
      <c r="E84" s="16">
        <v>8</v>
      </c>
      <c r="F84" s="16">
        <v>5</v>
      </c>
      <c r="G84" s="16">
        <v>3</v>
      </c>
      <c r="H84" s="16">
        <v>4</v>
      </c>
      <c r="I84" s="16">
        <v>3</v>
      </c>
      <c r="J84" s="16">
        <v>5</v>
      </c>
      <c r="K84" s="16">
        <v>6</v>
      </c>
      <c r="L84" s="16">
        <v>6</v>
      </c>
      <c r="M84" s="51">
        <v>9</v>
      </c>
      <c r="N84" s="18">
        <f t="shared" si="2"/>
        <v>6.25</v>
      </c>
    </row>
    <row r="85" spans="1:14" ht="12" customHeight="1">
      <c r="A85" s="10" t="str">
        <f>'Pregnant Women Participating'!A85</f>
        <v>Cheyenne River Sioux, SD</v>
      </c>
      <c r="B85" s="18">
        <v>40</v>
      </c>
      <c r="C85" s="16">
        <v>49</v>
      </c>
      <c r="D85" s="16">
        <v>55</v>
      </c>
      <c r="E85" s="16">
        <v>52</v>
      </c>
      <c r="F85" s="16">
        <v>47</v>
      </c>
      <c r="G85" s="16">
        <v>47</v>
      </c>
      <c r="H85" s="16">
        <v>39</v>
      </c>
      <c r="I85" s="16">
        <v>41</v>
      </c>
      <c r="J85" s="16">
        <v>35</v>
      </c>
      <c r="K85" s="16">
        <v>32</v>
      </c>
      <c r="L85" s="16">
        <v>33</v>
      </c>
      <c r="M85" s="51">
        <v>38</v>
      </c>
      <c r="N85" s="18">
        <f t="shared" si="2"/>
        <v>42.333333333333336</v>
      </c>
    </row>
    <row r="86" spans="1:14" ht="12" customHeight="1">
      <c r="A86" s="10" t="str">
        <f>'Pregnant Women Participating'!A86</f>
        <v>Rosebud Sioux, SD</v>
      </c>
      <c r="B86" s="18">
        <v>54</v>
      </c>
      <c r="C86" s="16">
        <v>54</v>
      </c>
      <c r="D86" s="16">
        <v>56</v>
      </c>
      <c r="E86" s="16">
        <v>58</v>
      </c>
      <c r="F86" s="16">
        <v>64</v>
      </c>
      <c r="G86" s="16">
        <v>73</v>
      </c>
      <c r="H86" s="16">
        <v>70</v>
      </c>
      <c r="I86" s="16">
        <v>72</v>
      </c>
      <c r="J86" s="16">
        <v>68</v>
      </c>
      <c r="K86" s="16">
        <v>54</v>
      </c>
      <c r="L86" s="16">
        <v>48</v>
      </c>
      <c r="M86" s="51">
        <v>52</v>
      </c>
      <c r="N86" s="18">
        <f t="shared" si="2"/>
        <v>60.25</v>
      </c>
    </row>
    <row r="87" spans="1:14" ht="12" customHeight="1">
      <c r="A87" s="10" t="str">
        <f>'Pregnant Women Participating'!A87</f>
        <v>Northern Arapahoe, WY</v>
      </c>
      <c r="B87" s="18">
        <v>34</v>
      </c>
      <c r="C87" s="16">
        <v>34</v>
      </c>
      <c r="D87" s="16">
        <v>36</v>
      </c>
      <c r="E87" s="16">
        <v>42</v>
      </c>
      <c r="F87" s="16">
        <v>39</v>
      </c>
      <c r="G87" s="16">
        <v>37</v>
      </c>
      <c r="H87" s="16">
        <v>32</v>
      </c>
      <c r="I87" s="16">
        <v>29</v>
      </c>
      <c r="J87" s="16">
        <v>25</v>
      </c>
      <c r="K87" s="16">
        <v>21</v>
      </c>
      <c r="L87" s="16">
        <v>31</v>
      </c>
      <c r="M87" s="51">
        <v>27</v>
      </c>
      <c r="N87" s="18">
        <f t="shared" si="2"/>
        <v>32.25</v>
      </c>
    </row>
    <row r="88" spans="1:14" ht="12" customHeight="1">
      <c r="A88" s="10" t="str">
        <f>'Pregnant Women Participating'!A88</f>
        <v>Shoshone Tribe, WY</v>
      </c>
      <c r="B88" s="18">
        <v>13</v>
      </c>
      <c r="C88" s="16">
        <v>13</v>
      </c>
      <c r="D88" s="16">
        <v>11</v>
      </c>
      <c r="E88" s="16">
        <v>13</v>
      </c>
      <c r="F88" s="16">
        <v>14</v>
      </c>
      <c r="G88" s="16">
        <v>15</v>
      </c>
      <c r="H88" s="16">
        <v>15</v>
      </c>
      <c r="I88" s="16">
        <v>20</v>
      </c>
      <c r="J88" s="16">
        <v>15</v>
      </c>
      <c r="K88" s="16">
        <v>15</v>
      </c>
      <c r="L88" s="16">
        <v>18</v>
      </c>
      <c r="M88" s="51">
        <v>17</v>
      </c>
      <c r="N88" s="18">
        <f t="shared" si="2"/>
        <v>14.916666666666666</v>
      </c>
    </row>
    <row r="89" spans="1:14" s="23" customFormat="1" ht="24.75" customHeight="1">
      <c r="A89" s="19" t="str">
        <f>'Pregnant Women Participating'!A89</f>
        <v>Mountain Plains</v>
      </c>
      <c r="B89" s="21">
        <v>51339</v>
      </c>
      <c r="C89" s="20">
        <v>50636</v>
      </c>
      <c r="D89" s="20">
        <v>50626</v>
      </c>
      <c r="E89" s="20">
        <v>50914</v>
      </c>
      <c r="F89" s="20">
        <v>49333</v>
      </c>
      <c r="G89" s="20">
        <v>49393</v>
      </c>
      <c r="H89" s="20">
        <v>48007</v>
      </c>
      <c r="I89" s="20">
        <v>47057</v>
      </c>
      <c r="J89" s="20">
        <v>47435</v>
      </c>
      <c r="K89" s="20">
        <v>47946</v>
      </c>
      <c r="L89" s="20">
        <v>48028</v>
      </c>
      <c r="M89" s="50">
        <v>47555</v>
      </c>
      <c r="N89" s="21">
        <f t="shared" si="2"/>
        <v>49022.416666666664</v>
      </c>
    </row>
    <row r="90" spans="1:14" ht="12" customHeight="1">
      <c r="A90" s="11" t="str">
        <f>'Pregnant Women Participating'!A90</f>
        <v>Alaska</v>
      </c>
      <c r="B90" s="18">
        <v>1180</v>
      </c>
      <c r="C90" s="16">
        <v>1211</v>
      </c>
      <c r="D90" s="16">
        <v>1231</v>
      </c>
      <c r="E90" s="16">
        <v>1261</v>
      </c>
      <c r="F90" s="16">
        <v>1214</v>
      </c>
      <c r="G90" s="16">
        <v>1189</v>
      </c>
      <c r="H90" s="16">
        <v>1177</v>
      </c>
      <c r="I90" s="16">
        <v>1154</v>
      </c>
      <c r="J90" s="16">
        <v>1163</v>
      </c>
      <c r="K90" s="16">
        <v>1235</v>
      </c>
      <c r="L90" s="16">
        <v>1225</v>
      </c>
      <c r="M90" s="51">
        <v>1219</v>
      </c>
      <c r="N90" s="18">
        <f t="shared" si="2"/>
        <v>1204.9166666666667</v>
      </c>
    </row>
    <row r="91" spans="1:14" ht="12" customHeight="1">
      <c r="A91" s="11" t="str">
        <f>'Pregnant Women Participating'!A91</f>
        <v>American Samoa</v>
      </c>
      <c r="B91" s="18">
        <v>114</v>
      </c>
      <c r="C91" s="16">
        <v>98</v>
      </c>
      <c r="D91" s="16">
        <v>118</v>
      </c>
      <c r="E91" s="16">
        <v>128</v>
      </c>
      <c r="F91" s="16">
        <v>128</v>
      </c>
      <c r="G91" s="16">
        <v>123</v>
      </c>
      <c r="H91" s="16">
        <v>132</v>
      </c>
      <c r="I91" s="16">
        <v>131</v>
      </c>
      <c r="J91" s="16">
        <v>120</v>
      </c>
      <c r="K91" s="16">
        <v>119</v>
      </c>
      <c r="L91" s="16">
        <v>126</v>
      </c>
      <c r="M91" s="51">
        <v>117</v>
      </c>
      <c r="N91" s="18">
        <f t="shared" si="2"/>
        <v>121.16666666666667</v>
      </c>
    </row>
    <row r="92" spans="1:14" ht="12" customHeight="1">
      <c r="A92" s="11" t="str">
        <f>'Pregnant Women Participating'!A92</f>
        <v>Arizona</v>
      </c>
      <c r="B92" s="18">
        <v>12736</v>
      </c>
      <c r="C92" s="16">
        <v>12453</v>
      </c>
      <c r="D92" s="16">
        <v>12888</v>
      </c>
      <c r="E92" s="16">
        <v>13380</v>
      </c>
      <c r="F92" s="16">
        <v>12889</v>
      </c>
      <c r="G92" s="16">
        <v>12611</v>
      </c>
      <c r="H92" s="16">
        <v>13589</v>
      </c>
      <c r="I92" s="16">
        <v>13189</v>
      </c>
      <c r="J92" s="16">
        <v>13125</v>
      </c>
      <c r="K92" s="16">
        <v>13123</v>
      </c>
      <c r="L92" s="16">
        <v>13197</v>
      </c>
      <c r="M92" s="51">
        <v>13589</v>
      </c>
      <c r="N92" s="18">
        <f t="shared" si="2"/>
        <v>13064.083333333334</v>
      </c>
    </row>
    <row r="93" spans="1:14" ht="12" customHeight="1">
      <c r="A93" s="11" t="str">
        <f>'Pregnant Women Participating'!A93</f>
        <v>California</v>
      </c>
      <c r="B93" s="18">
        <v>93415</v>
      </c>
      <c r="C93" s="16">
        <v>92036</v>
      </c>
      <c r="D93" s="16">
        <v>92766</v>
      </c>
      <c r="E93" s="16">
        <v>95938</v>
      </c>
      <c r="F93" s="16">
        <v>93535</v>
      </c>
      <c r="G93" s="16">
        <v>92018</v>
      </c>
      <c r="H93" s="16">
        <v>90446</v>
      </c>
      <c r="I93" s="16">
        <v>88210</v>
      </c>
      <c r="J93" s="16">
        <v>88196</v>
      </c>
      <c r="K93" s="16">
        <v>87602</v>
      </c>
      <c r="L93" s="16">
        <v>86913</v>
      </c>
      <c r="M93" s="51">
        <v>87270</v>
      </c>
      <c r="N93" s="18">
        <f t="shared" si="2"/>
        <v>90695.41666666667</v>
      </c>
    </row>
    <row r="94" spans="1:14" ht="12" customHeight="1">
      <c r="A94" s="11" t="str">
        <f>'Pregnant Women Participating'!A94</f>
        <v>Guam</v>
      </c>
      <c r="B94" s="18">
        <v>564</v>
      </c>
      <c r="C94" s="16">
        <v>558</v>
      </c>
      <c r="D94" s="16">
        <v>580</v>
      </c>
      <c r="E94" s="16">
        <v>537</v>
      </c>
      <c r="F94" s="16">
        <v>554</v>
      </c>
      <c r="G94" s="16">
        <v>546</v>
      </c>
      <c r="H94" s="16">
        <v>533</v>
      </c>
      <c r="I94" s="16">
        <v>537</v>
      </c>
      <c r="J94" s="16">
        <v>532</v>
      </c>
      <c r="K94" s="16">
        <v>513</v>
      </c>
      <c r="L94" s="16">
        <v>490</v>
      </c>
      <c r="M94" s="51">
        <v>483</v>
      </c>
      <c r="N94" s="18">
        <f t="shared" si="2"/>
        <v>535.5833333333334</v>
      </c>
    </row>
    <row r="95" spans="1:14" ht="12" customHeight="1">
      <c r="A95" s="11" t="str">
        <f>'Pregnant Women Participating'!A95</f>
        <v>Hawaii</v>
      </c>
      <c r="B95" s="18">
        <v>2172</v>
      </c>
      <c r="C95" s="16">
        <v>2120</v>
      </c>
      <c r="D95" s="16">
        <v>2145</v>
      </c>
      <c r="E95" s="16">
        <v>2215</v>
      </c>
      <c r="F95" s="16">
        <v>2149</v>
      </c>
      <c r="G95" s="16">
        <v>2130</v>
      </c>
      <c r="H95" s="16">
        <v>2097</v>
      </c>
      <c r="I95" s="16">
        <v>2048</v>
      </c>
      <c r="J95" s="16">
        <v>2084</v>
      </c>
      <c r="K95" s="16">
        <v>2065</v>
      </c>
      <c r="L95" s="16">
        <v>2066</v>
      </c>
      <c r="M95" s="51">
        <v>2126</v>
      </c>
      <c r="N95" s="18">
        <f t="shared" si="2"/>
        <v>2118.0833333333335</v>
      </c>
    </row>
    <row r="96" spans="1:14" ht="12" customHeight="1">
      <c r="A96" s="11" t="str">
        <f>'Pregnant Women Participating'!A96</f>
        <v>Idaho</v>
      </c>
      <c r="B96" s="18">
        <v>3002</v>
      </c>
      <c r="C96" s="16">
        <v>2978</v>
      </c>
      <c r="D96" s="16">
        <v>2961</v>
      </c>
      <c r="E96" s="16">
        <v>3048</v>
      </c>
      <c r="F96" s="16">
        <v>2955</v>
      </c>
      <c r="G96" s="16">
        <v>2938</v>
      </c>
      <c r="H96" s="16">
        <v>2988</v>
      </c>
      <c r="I96" s="16">
        <v>2847</v>
      </c>
      <c r="J96" s="16">
        <v>2921</v>
      </c>
      <c r="K96" s="16">
        <v>3020</v>
      </c>
      <c r="L96" s="16">
        <v>3006</v>
      </c>
      <c r="M96" s="51">
        <v>3077</v>
      </c>
      <c r="N96" s="18">
        <f t="shared" si="2"/>
        <v>2978.4166666666665</v>
      </c>
    </row>
    <row r="97" spans="1:14" ht="12" customHeight="1">
      <c r="A97" s="11" t="str">
        <f>'Pregnant Women Participating'!A97</f>
        <v>Nevada</v>
      </c>
      <c r="B97" s="18">
        <v>4429</v>
      </c>
      <c r="C97" s="16">
        <v>4397</v>
      </c>
      <c r="D97" s="16">
        <v>4372</v>
      </c>
      <c r="E97" s="16">
        <v>4369</v>
      </c>
      <c r="F97" s="16">
        <v>4290</v>
      </c>
      <c r="G97" s="16">
        <v>4250</v>
      </c>
      <c r="H97" s="16">
        <v>4227</v>
      </c>
      <c r="I97" s="16">
        <v>4159</v>
      </c>
      <c r="J97" s="16">
        <v>4192</v>
      </c>
      <c r="K97" s="16">
        <v>4222</v>
      </c>
      <c r="L97" s="16">
        <v>4281</v>
      </c>
      <c r="M97" s="51">
        <v>4364</v>
      </c>
      <c r="N97" s="18">
        <f t="shared" si="2"/>
        <v>4296</v>
      </c>
    </row>
    <row r="98" spans="1:14" ht="12" customHeight="1">
      <c r="A98" s="11" t="str">
        <f>'Pregnant Women Participating'!A98</f>
        <v>Oregon</v>
      </c>
      <c r="B98" s="18">
        <v>5459</v>
      </c>
      <c r="C98" s="16">
        <v>5298</v>
      </c>
      <c r="D98" s="16">
        <v>5175</v>
      </c>
      <c r="E98" s="16">
        <v>5205</v>
      </c>
      <c r="F98" s="16">
        <v>5137</v>
      </c>
      <c r="G98" s="16">
        <v>5038</v>
      </c>
      <c r="H98" s="16">
        <v>5080</v>
      </c>
      <c r="I98" s="16">
        <v>4977</v>
      </c>
      <c r="J98" s="16">
        <v>5101</v>
      </c>
      <c r="K98" s="16">
        <v>5126</v>
      </c>
      <c r="L98" s="16">
        <v>5309</v>
      </c>
      <c r="M98" s="51">
        <v>5566</v>
      </c>
      <c r="N98" s="18">
        <f t="shared" si="2"/>
        <v>5205.916666666667</v>
      </c>
    </row>
    <row r="99" spans="1:14" ht="12" customHeight="1">
      <c r="A99" s="11" t="str">
        <f>'Pregnant Women Participating'!A99</f>
        <v>Washington</v>
      </c>
      <c r="B99" s="18">
        <v>9407</v>
      </c>
      <c r="C99" s="16">
        <v>9348</v>
      </c>
      <c r="D99" s="16">
        <v>9260</v>
      </c>
      <c r="E99" s="16">
        <v>9157</v>
      </c>
      <c r="F99" s="16">
        <v>9031</v>
      </c>
      <c r="G99" s="16">
        <v>8954</v>
      </c>
      <c r="H99" s="16">
        <v>8844</v>
      </c>
      <c r="I99" s="16">
        <v>8970</v>
      </c>
      <c r="J99" s="16">
        <v>9299</v>
      </c>
      <c r="K99" s="16">
        <v>9314</v>
      </c>
      <c r="L99" s="16">
        <v>9456</v>
      </c>
      <c r="M99" s="51">
        <v>9808</v>
      </c>
      <c r="N99" s="18">
        <f t="shared" si="2"/>
        <v>9237.333333333334</v>
      </c>
    </row>
    <row r="100" spans="1:14" ht="12" customHeight="1">
      <c r="A100" s="11" t="str">
        <f>'Pregnant Women Participating'!A100</f>
        <v>Northern Marianas</v>
      </c>
      <c r="B100" s="18">
        <v>89</v>
      </c>
      <c r="C100" s="16">
        <v>156</v>
      </c>
      <c r="D100" s="16">
        <v>147</v>
      </c>
      <c r="E100" s="16">
        <v>171</v>
      </c>
      <c r="F100" s="16">
        <v>176</v>
      </c>
      <c r="G100" s="16">
        <v>174</v>
      </c>
      <c r="H100" s="16">
        <v>204</v>
      </c>
      <c r="I100" s="16">
        <v>210</v>
      </c>
      <c r="J100" s="16">
        <v>218</v>
      </c>
      <c r="K100" s="16">
        <v>227</v>
      </c>
      <c r="L100" s="16">
        <v>210</v>
      </c>
      <c r="M100" s="51">
        <v>228</v>
      </c>
      <c r="N100" s="18">
        <f t="shared" si="2"/>
        <v>184.16666666666666</v>
      </c>
    </row>
    <row r="101" spans="1:14" ht="12" customHeight="1">
      <c r="A101" s="11" t="str">
        <f>'Pregnant Women Participating'!A101</f>
        <v>Inter-Tribal Council, AZ</v>
      </c>
      <c r="B101" s="18">
        <v>716</v>
      </c>
      <c r="C101" s="16">
        <v>705</v>
      </c>
      <c r="D101" s="16">
        <v>730</v>
      </c>
      <c r="E101" s="16">
        <v>770</v>
      </c>
      <c r="F101" s="16">
        <v>701</v>
      </c>
      <c r="G101" s="16">
        <v>711</v>
      </c>
      <c r="H101" s="16">
        <v>736</v>
      </c>
      <c r="I101" s="16">
        <v>703</v>
      </c>
      <c r="J101" s="16">
        <v>710</v>
      </c>
      <c r="K101" s="16">
        <v>706</v>
      </c>
      <c r="L101" s="16">
        <v>710</v>
      </c>
      <c r="M101" s="51">
        <v>731</v>
      </c>
      <c r="N101" s="18">
        <f t="shared" si="2"/>
        <v>719.0833333333334</v>
      </c>
    </row>
    <row r="102" spans="1:14" ht="12" customHeight="1">
      <c r="A102" s="11" t="str">
        <f>'Pregnant Women Participating'!A102</f>
        <v>Navajo Nation, AZ</v>
      </c>
      <c r="B102" s="18">
        <v>591</v>
      </c>
      <c r="C102" s="16">
        <v>802</v>
      </c>
      <c r="D102" s="16">
        <v>606</v>
      </c>
      <c r="E102" s="16">
        <v>621</v>
      </c>
      <c r="F102" s="16">
        <v>596</v>
      </c>
      <c r="G102" s="16">
        <v>553</v>
      </c>
      <c r="H102" s="16">
        <v>522</v>
      </c>
      <c r="I102" s="16">
        <v>416</v>
      </c>
      <c r="J102" s="16">
        <v>458</v>
      </c>
      <c r="K102" s="16">
        <v>468</v>
      </c>
      <c r="L102" s="16">
        <v>503</v>
      </c>
      <c r="M102" s="51">
        <v>572</v>
      </c>
      <c r="N102" s="18">
        <f>IF(SUM(B102:M102)&gt;0,AVERAGE(B102:M102)," ")</f>
        <v>559</v>
      </c>
    </row>
    <row r="103" spans="1:14" ht="12" customHeight="1">
      <c r="A103" s="11" t="str">
        <f>'Pregnant Women Participating'!A103</f>
        <v>Inter-Tribal Council, NV</v>
      </c>
      <c r="B103" s="18">
        <v>87</v>
      </c>
      <c r="C103" s="16">
        <v>77</v>
      </c>
      <c r="D103" s="16">
        <v>80</v>
      </c>
      <c r="E103" s="16">
        <v>87</v>
      </c>
      <c r="F103" s="16">
        <v>78</v>
      </c>
      <c r="G103" s="16">
        <v>83</v>
      </c>
      <c r="H103" s="16">
        <v>86</v>
      </c>
      <c r="I103" s="16">
        <v>79</v>
      </c>
      <c r="J103" s="16">
        <v>83</v>
      </c>
      <c r="K103" s="16">
        <v>83</v>
      </c>
      <c r="L103" s="16">
        <v>92</v>
      </c>
      <c r="M103" s="51">
        <v>97</v>
      </c>
      <c r="N103" s="18">
        <f>IF(SUM(B103:M103)&gt;0,AVERAGE(B103:M103)," ")</f>
        <v>84.33333333333333</v>
      </c>
    </row>
    <row r="104" spans="1:14" s="23" customFormat="1" ht="24.75" customHeight="1">
      <c r="A104" s="19" t="str">
        <f>'Pregnant Women Participating'!A104</f>
        <v>Western Region</v>
      </c>
      <c r="B104" s="21">
        <v>133961</v>
      </c>
      <c r="C104" s="20">
        <v>132237</v>
      </c>
      <c r="D104" s="20">
        <v>133059</v>
      </c>
      <c r="E104" s="20">
        <v>136887</v>
      </c>
      <c r="F104" s="20">
        <v>133433</v>
      </c>
      <c r="G104" s="20">
        <v>131318</v>
      </c>
      <c r="H104" s="20">
        <v>130661</v>
      </c>
      <c r="I104" s="20">
        <v>127630</v>
      </c>
      <c r="J104" s="20">
        <v>128202</v>
      </c>
      <c r="K104" s="20">
        <v>127823</v>
      </c>
      <c r="L104" s="20">
        <v>127584</v>
      </c>
      <c r="M104" s="50">
        <v>129247</v>
      </c>
      <c r="N104" s="21">
        <f>IF(SUM(B104:M104)&gt;0,AVERAGE(B104:M104)," ")</f>
        <v>131003.5</v>
      </c>
    </row>
    <row r="105" spans="1:14" s="38" customFormat="1" ht="16.5" customHeight="1" thickBot="1">
      <c r="A105" s="35" t="str">
        <f>'Pregnant Women Participating'!A105</f>
        <v>TOTAL</v>
      </c>
      <c r="B105" s="36">
        <v>660347</v>
      </c>
      <c r="C105" s="37">
        <v>654270</v>
      </c>
      <c r="D105" s="37">
        <v>658427</v>
      </c>
      <c r="E105" s="37">
        <v>666733</v>
      </c>
      <c r="F105" s="37">
        <v>655361</v>
      </c>
      <c r="G105" s="37">
        <v>649266</v>
      </c>
      <c r="H105" s="37">
        <v>644073</v>
      </c>
      <c r="I105" s="37">
        <v>634145</v>
      </c>
      <c r="J105" s="37">
        <v>632037</v>
      </c>
      <c r="K105" s="37">
        <v>635836</v>
      </c>
      <c r="L105" s="37">
        <v>639123</v>
      </c>
      <c r="M105" s="53">
        <v>649801</v>
      </c>
      <c r="N105" s="36">
        <f>IF(SUM(B105:M105)&gt;0,AVERAGE(B105:M105)," ")</f>
        <v>648284.9166666666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13122</v>
      </c>
      <c r="C6" s="16">
        <v>12792</v>
      </c>
      <c r="D6" s="16">
        <v>12707</v>
      </c>
      <c r="E6" s="16">
        <v>12889</v>
      </c>
      <c r="F6" s="16">
        <v>12950</v>
      </c>
      <c r="G6" s="16">
        <v>13209</v>
      </c>
      <c r="H6" s="16">
        <v>13294</v>
      </c>
      <c r="I6" s="16">
        <v>13300</v>
      </c>
      <c r="J6" s="16">
        <v>13636</v>
      </c>
      <c r="K6" s="16">
        <v>13817</v>
      </c>
      <c r="L6" s="16">
        <v>13688</v>
      </c>
      <c r="M6" s="51">
        <v>13366</v>
      </c>
      <c r="N6" s="18">
        <f aca="true" t="shared" si="0" ref="N6:N37">IF(SUM(B6:M6)&gt;0,AVERAGE(B6:M6)," ")</f>
        <v>13230.833333333334</v>
      </c>
    </row>
    <row r="7" spans="1:14" s="7" customFormat="1" ht="12" customHeight="1">
      <c r="A7" s="10" t="str">
        <f>'Pregnant Women Participating'!A7</f>
        <v>Maine</v>
      </c>
      <c r="B7" s="18">
        <v>5944</v>
      </c>
      <c r="C7" s="16">
        <v>5963</v>
      </c>
      <c r="D7" s="16">
        <v>5914</v>
      </c>
      <c r="E7" s="16">
        <v>5890</v>
      </c>
      <c r="F7" s="16">
        <v>5900</v>
      </c>
      <c r="G7" s="16">
        <v>6009</v>
      </c>
      <c r="H7" s="16">
        <v>5976</v>
      </c>
      <c r="I7" s="16">
        <v>5899</v>
      </c>
      <c r="J7" s="16">
        <v>5937</v>
      </c>
      <c r="K7" s="16">
        <v>5940</v>
      </c>
      <c r="L7" s="16">
        <v>5920</v>
      </c>
      <c r="M7" s="51">
        <v>5899</v>
      </c>
      <c r="N7" s="18">
        <f t="shared" si="0"/>
        <v>5932.583333333333</v>
      </c>
    </row>
    <row r="8" spans="1:14" s="7" customFormat="1" ht="12" customHeight="1">
      <c r="A8" s="10" t="str">
        <f>'Pregnant Women Participating'!A8</f>
        <v>Massachusetts</v>
      </c>
      <c r="B8" s="18">
        <v>31565</v>
      </c>
      <c r="C8" s="16">
        <v>30751</v>
      </c>
      <c r="D8" s="16">
        <v>30300</v>
      </c>
      <c r="E8" s="16">
        <v>30695</v>
      </c>
      <c r="F8" s="16">
        <v>30372</v>
      </c>
      <c r="G8" s="16">
        <v>31102</v>
      </c>
      <c r="H8" s="16">
        <v>30897</v>
      </c>
      <c r="I8" s="16">
        <v>30729</v>
      </c>
      <c r="J8" s="16">
        <v>31049</v>
      </c>
      <c r="K8" s="16">
        <v>31017</v>
      </c>
      <c r="L8" s="16">
        <v>30745</v>
      </c>
      <c r="M8" s="51">
        <v>30480</v>
      </c>
      <c r="N8" s="18">
        <f t="shared" si="0"/>
        <v>30808.5</v>
      </c>
    </row>
    <row r="9" spans="1:14" s="7" customFormat="1" ht="12" customHeight="1">
      <c r="A9" s="10" t="str">
        <f>'Pregnant Women Participating'!A9</f>
        <v>New Hampshire</v>
      </c>
      <c r="B9" s="18">
        <v>4245</v>
      </c>
      <c r="C9" s="16">
        <v>4098</v>
      </c>
      <c r="D9" s="16">
        <v>4089</v>
      </c>
      <c r="E9" s="16">
        <v>4100</v>
      </c>
      <c r="F9" s="16">
        <v>4118</v>
      </c>
      <c r="G9" s="16">
        <v>4219</v>
      </c>
      <c r="H9" s="16">
        <v>4258</v>
      </c>
      <c r="I9" s="16">
        <v>4245</v>
      </c>
      <c r="J9" s="16">
        <v>4267</v>
      </c>
      <c r="K9" s="16">
        <v>4367</v>
      </c>
      <c r="L9" s="16">
        <v>4299</v>
      </c>
      <c r="M9" s="51">
        <v>4256</v>
      </c>
      <c r="N9" s="18">
        <f t="shared" si="0"/>
        <v>4213.416666666667</v>
      </c>
    </row>
    <row r="10" spans="1:14" s="7" customFormat="1" ht="12" customHeight="1">
      <c r="A10" s="10" t="str">
        <f>'Pregnant Women Participating'!A10</f>
        <v>New York</v>
      </c>
      <c r="B10" s="18">
        <v>132244</v>
      </c>
      <c r="C10" s="16">
        <v>130114</v>
      </c>
      <c r="D10" s="16">
        <v>129566</v>
      </c>
      <c r="E10" s="16">
        <v>129196</v>
      </c>
      <c r="F10" s="16">
        <v>128663</v>
      </c>
      <c r="G10" s="16">
        <v>130097</v>
      </c>
      <c r="H10" s="16">
        <v>130792</v>
      </c>
      <c r="I10" s="16">
        <v>130106</v>
      </c>
      <c r="J10" s="16">
        <v>129714</v>
      </c>
      <c r="K10" s="16">
        <v>129226</v>
      </c>
      <c r="L10" s="16">
        <v>128536</v>
      </c>
      <c r="M10" s="51">
        <v>127605</v>
      </c>
      <c r="N10" s="18">
        <f t="shared" si="0"/>
        <v>129654.91666666667</v>
      </c>
    </row>
    <row r="11" spans="1:14" s="7" customFormat="1" ht="12" customHeight="1">
      <c r="A11" s="10" t="str">
        <f>'Pregnant Women Participating'!A11</f>
        <v>Rhode Island</v>
      </c>
      <c r="B11" s="18">
        <v>5845</v>
      </c>
      <c r="C11" s="16">
        <v>5669</v>
      </c>
      <c r="D11" s="16">
        <v>5615</v>
      </c>
      <c r="E11" s="16">
        <v>5756</v>
      </c>
      <c r="F11" s="16">
        <v>5587</v>
      </c>
      <c r="G11" s="16">
        <v>5585</v>
      </c>
      <c r="H11" s="16">
        <v>5615</v>
      </c>
      <c r="I11" s="16">
        <v>5563</v>
      </c>
      <c r="J11" s="16">
        <v>5565</v>
      </c>
      <c r="K11" s="16">
        <v>5612</v>
      </c>
      <c r="L11" s="16">
        <v>5557</v>
      </c>
      <c r="M11" s="51">
        <v>5508</v>
      </c>
      <c r="N11" s="18">
        <f t="shared" si="0"/>
        <v>5623.083333333333</v>
      </c>
    </row>
    <row r="12" spans="1:14" s="7" customFormat="1" ht="12" customHeight="1">
      <c r="A12" s="10" t="str">
        <f>'Pregnant Women Participating'!A12</f>
        <v>Vermont</v>
      </c>
      <c r="B12" s="18">
        <v>3578</v>
      </c>
      <c r="C12" s="16">
        <v>3611</v>
      </c>
      <c r="D12" s="16">
        <v>3617</v>
      </c>
      <c r="E12" s="16">
        <v>3624</v>
      </c>
      <c r="F12" s="16">
        <v>3605</v>
      </c>
      <c r="G12" s="16">
        <v>3568</v>
      </c>
      <c r="H12" s="16">
        <v>3542</v>
      </c>
      <c r="I12" s="16">
        <v>3537</v>
      </c>
      <c r="J12" s="16">
        <v>3522</v>
      </c>
      <c r="K12" s="16">
        <v>3517</v>
      </c>
      <c r="L12" s="16">
        <v>3444</v>
      </c>
      <c r="M12" s="51">
        <v>3449</v>
      </c>
      <c r="N12" s="18">
        <f t="shared" si="0"/>
        <v>3551.1666666666665</v>
      </c>
    </row>
    <row r="13" spans="1:14" s="7" customFormat="1" ht="12" customHeight="1">
      <c r="A13" s="10" t="str">
        <f>'Pregnant Women Participating'!A13</f>
        <v>Indian Township, ME</v>
      </c>
      <c r="B13" s="18">
        <v>12</v>
      </c>
      <c r="C13" s="16">
        <v>12</v>
      </c>
      <c r="D13" s="16">
        <v>14</v>
      </c>
      <c r="E13" s="16">
        <v>16</v>
      </c>
      <c r="F13" s="16">
        <v>15</v>
      </c>
      <c r="G13" s="16">
        <v>21</v>
      </c>
      <c r="H13" s="16">
        <v>20</v>
      </c>
      <c r="I13" s="16">
        <v>22</v>
      </c>
      <c r="J13" s="16">
        <v>20</v>
      </c>
      <c r="K13" s="16">
        <v>18</v>
      </c>
      <c r="L13" s="16">
        <v>14</v>
      </c>
      <c r="M13" s="51">
        <v>13</v>
      </c>
      <c r="N13" s="18">
        <f t="shared" si="0"/>
        <v>16.416666666666668</v>
      </c>
    </row>
    <row r="14" spans="1:14" s="7" customFormat="1" ht="12" customHeight="1">
      <c r="A14" s="10" t="str">
        <f>'Pregnant Women Participating'!A14</f>
        <v>Pleasant Point, ME</v>
      </c>
      <c r="B14" s="18">
        <v>14</v>
      </c>
      <c r="C14" s="16">
        <v>13</v>
      </c>
      <c r="D14" s="16">
        <v>13</v>
      </c>
      <c r="E14" s="16">
        <v>10</v>
      </c>
      <c r="F14" s="16">
        <v>13</v>
      </c>
      <c r="G14" s="16">
        <v>15</v>
      </c>
      <c r="H14" s="16">
        <v>17</v>
      </c>
      <c r="I14" s="16">
        <v>15</v>
      </c>
      <c r="J14" s="16">
        <v>17</v>
      </c>
      <c r="K14" s="16">
        <v>17</v>
      </c>
      <c r="L14" s="16">
        <v>17</v>
      </c>
      <c r="M14" s="51">
        <v>18</v>
      </c>
      <c r="N14" s="18">
        <f t="shared" si="0"/>
        <v>14.916666666666666</v>
      </c>
    </row>
    <row r="15" spans="1:14" s="7" customFormat="1" ht="12" customHeight="1">
      <c r="A15" s="10" t="str">
        <f>'Pregnant Women Participating'!A15</f>
        <v>Seneca Nation, NY</v>
      </c>
      <c r="B15" s="18">
        <v>35</v>
      </c>
      <c r="C15" s="16">
        <v>32</v>
      </c>
      <c r="D15" s="16">
        <v>29</v>
      </c>
      <c r="E15" s="16">
        <v>28</v>
      </c>
      <c r="F15" s="16">
        <v>28</v>
      </c>
      <c r="G15" s="16">
        <v>32</v>
      </c>
      <c r="H15" s="16">
        <v>29</v>
      </c>
      <c r="I15" s="16">
        <v>23</v>
      </c>
      <c r="J15" s="16">
        <v>23</v>
      </c>
      <c r="K15" s="16">
        <v>21</v>
      </c>
      <c r="L15" s="16">
        <v>21</v>
      </c>
      <c r="M15" s="51">
        <v>22</v>
      </c>
      <c r="N15" s="18">
        <f t="shared" si="0"/>
        <v>26.916666666666668</v>
      </c>
    </row>
    <row r="16" spans="1:14" s="22" customFormat="1" ht="24.75" customHeight="1">
      <c r="A16" s="19" t="str">
        <f>'Pregnant Women Participating'!A16</f>
        <v>Northeast Region</v>
      </c>
      <c r="B16" s="21">
        <v>196604</v>
      </c>
      <c r="C16" s="20">
        <v>193055</v>
      </c>
      <c r="D16" s="20">
        <v>191864</v>
      </c>
      <c r="E16" s="20">
        <v>192204</v>
      </c>
      <c r="F16" s="20">
        <v>191251</v>
      </c>
      <c r="G16" s="20">
        <v>193857</v>
      </c>
      <c r="H16" s="20">
        <v>194440</v>
      </c>
      <c r="I16" s="20">
        <v>193439</v>
      </c>
      <c r="J16" s="20">
        <v>193750</v>
      </c>
      <c r="K16" s="20">
        <v>193552</v>
      </c>
      <c r="L16" s="20">
        <v>192241</v>
      </c>
      <c r="M16" s="50">
        <v>190616</v>
      </c>
      <c r="N16" s="21">
        <f t="shared" si="0"/>
        <v>193072.75</v>
      </c>
    </row>
    <row r="17" spans="1:14" ht="12" customHeight="1">
      <c r="A17" s="10" t="str">
        <f>'Pregnant Women Participating'!A17</f>
        <v>Delaware</v>
      </c>
      <c r="B17" s="18">
        <v>4967</v>
      </c>
      <c r="C17" s="16">
        <v>4965</v>
      </c>
      <c r="D17" s="16">
        <v>4897</v>
      </c>
      <c r="E17" s="16">
        <v>4889</v>
      </c>
      <c r="F17" s="16">
        <v>5001</v>
      </c>
      <c r="G17" s="16">
        <v>5117</v>
      </c>
      <c r="H17" s="16">
        <v>5008</v>
      </c>
      <c r="I17" s="16">
        <v>5044</v>
      </c>
      <c r="J17" s="16">
        <v>5138</v>
      </c>
      <c r="K17" s="16">
        <v>5087</v>
      </c>
      <c r="L17" s="16">
        <v>5079</v>
      </c>
      <c r="M17" s="51">
        <v>5123</v>
      </c>
      <c r="N17" s="18">
        <f t="shared" si="0"/>
        <v>5026.25</v>
      </c>
    </row>
    <row r="18" spans="1:14" ht="12" customHeight="1">
      <c r="A18" s="10" t="str">
        <f>'Pregnant Women Participating'!A18</f>
        <v>District of Columbia</v>
      </c>
      <c r="B18" s="18">
        <v>4812</v>
      </c>
      <c r="C18" s="16">
        <v>4661</v>
      </c>
      <c r="D18" s="16">
        <v>4612</v>
      </c>
      <c r="E18" s="16">
        <v>4531</v>
      </c>
      <c r="F18" s="16">
        <v>4592</v>
      </c>
      <c r="G18" s="16">
        <v>4692</v>
      </c>
      <c r="H18" s="16">
        <v>4717</v>
      </c>
      <c r="I18" s="16">
        <v>4683</v>
      </c>
      <c r="J18" s="16">
        <v>4782</v>
      </c>
      <c r="K18" s="16">
        <v>4810</v>
      </c>
      <c r="L18" s="16">
        <v>4746</v>
      </c>
      <c r="M18" s="51">
        <v>4717</v>
      </c>
      <c r="N18" s="18">
        <f t="shared" si="0"/>
        <v>4696.25</v>
      </c>
    </row>
    <row r="19" spans="1:14" ht="12" customHeight="1">
      <c r="A19" s="10" t="str">
        <f>'Pregnant Women Participating'!A19</f>
        <v>Maryland</v>
      </c>
      <c r="B19" s="18">
        <v>36842</v>
      </c>
      <c r="C19" s="16">
        <v>35790</v>
      </c>
      <c r="D19" s="16">
        <v>35783</v>
      </c>
      <c r="E19" s="16">
        <v>35704</v>
      </c>
      <c r="F19" s="16">
        <v>36168</v>
      </c>
      <c r="G19" s="16">
        <v>36968</v>
      </c>
      <c r="H19" s="16">
        <v>36897</v>
      </c>
      <c r="I19" s="16">
        <v>36895</v>
      </c>
      <c r="J19" s="16">
        <v>37268</v>
      </c>
      <c r="K19" s="16">
        <v>37399</v>
      </c>
      <c r="L19" s="16">
        <v>36899</v>
      </c>
      <c r="M19" s="51">
        <v>36873</v>
      </c>
      <c r="N19" s="18">
        <f t="shared" si="0"/>
        <v>36623.833333333336</v>
      </c>
    </row>
    <row r="20" spans="1:14" ht="12" customHeight="1">
      <c r="A20" s="10" t="str">
        <f>'Pregnant Women Participating'!A20</f>
        <v>New Jersey</v>
      </c>
      <c r="B20" s="18">
        <v>40055</v>
      </c>
      <c r="C20" s="16">
        <v>39266</v>
      </c>
      <c r="D20" s="16">
        <v>38665</v>
      </c>
      <c r="E20" s="16">
        <v>38837</v>
      </c>
      <c r="F20" s="16">
        <v>38828</v>
      </c>
      <c r="G20" s="16">
        <v>39647</v>
      </c>
      <c r="H20" s="16">
        <v>39660</v>
      </c>
      <c r="I20" s="16">
        <v>39995</v>
      </c>
      <c r="J20" s="16">
        <v>40394</v>
      </c>
      <c r="K20" s="16">
        <v>40568</v>
      </c>
      <c r="L20" s="16">
        <v>40791</v>
      </c>
      <c r="M20" s="51">
        <v>39878</v>
      </c>
      <c r="N20" s="18">
        <f t="shared" si="0"/>
        <v>39715.333333333336</v>
      </c>
    </row>
    <row r="21" spans="1:14" ht="12" customHeight="1">
      <c r="A21" s="10" t="str">
        <f>'Pregnant Women Participating'!A21</f>
        <v>Pennsylvania</v>
      </c>
      <c r="B21" s="18">
        <v>59803</v>
      </c>
      <c r="C21" s="16">
        <v>58290</v>
      </c>
      <c r="D21" s="16">
        <v>57442</v>
      </c>
      <c r="E21" s="16">
        <v>57362</v>
      </c>
      <c r="F21" s="16">
        <v>56572</v>
      </c>
      <c r="G21" s="16">
        <v>57758</v>
      </c>
      <c r="H21" s="16">
        <v>57987</v>
      </c>
      <c r="I21" s="16">
        <v>57682</v>
      </c>
      <c r="J21" s="16">
        <v>58013</v>
      </c>
      <c r="K21" s="16">
        <v>58943</v>
      </c>
      <c r="L21" s="16">
        <v>58980</v>
      </c>
      <c r="M21" s="51">
        <v>58830</v>
      </c>
      <c r="N21" s="18">
        <f t="shared" si="0"/>
        <v>58138.5</v>
      </c>
    </row>
    <row r="22" spans="1:14" ht="12" customHeight="1">
      <c r="A22" s="10" t="str">
        <f>'Pregnant Women Participating'!A22</f>
        <v>Puerto Rico</v>
      </c>
      <c r="B22" s="18">
        <v>40148</v>
      </c>
      <c r="C22" s="16">
        <v>38622</v>
      </c>
      <c r="D22" s="16">
        <v>38404</v>
      </c>
      <c r="E22" s="16">
        <v>38312</v>
      </c>
      <c r="F22" s="16">
        <v>38873</v>
      </c>
      <c r="G22" s="16">
        <v>39894</v>
      </c>
      <c r="H22" s="16">
        <v>39908</v>
      </c>
      <c r="I22" s="16">
        <v>40018</v>
      </c>
      <c r="J22" s="16">
        <v>40280</v>
      </c>
      <c r="K22" s="16">
        <v>39945</v>
      </c>
      <c r="L22" s="16">
        <v>40364</v>
      </c>
      <c r="M22" s="51">
        <v>38711</v>
      </c>
      <c r="N22" s="18">
        <f t="shared" si="0"/>
        <v>39456.583333333336</v>
      </c>
    </row>
    <row r="23" spans="1:14" ht="12" customHeight="1">
      <c r="A23" s="10" t="str">
        <f>'Pregnant Women Participating'!A23</f>
        <v>Virginia</v>
      </c>
      <c r="B23" s="18">
        <v>42268</v>
      </c>
      <c r="C23" s="16">
        <v>41513</v>
      </c>
      <c r="D23" s="16">
        <v>41090</v>
      </c>
      <c r="E23" s="16">
        <v>41153</v>
      </c>
      <c r="F23" s="16">
        <v>40939</v>
      </c>
      <c r="G23" s="16">
        <v>41610</v>
      </c>
      <c r="H23" s="16">
        <v>41803</v>
      </c>
      <c r="I23" s="16">
        <v>41707</v>
      </c>
      <c r="J23" s="16">
        <v>42163</v>
      </c>
      <c r="K23" s="16">
        <v>42330</v>
      </c>
      <c r="L23" s="16">
        <v>42332</v>
      </c>
      <c r="M23" s="51">
        <v>42017</v>
      </c>
      <c r="N23" s="18">
        <f t="shared" si="0"/>
        <v>41743.75</v>
      </c>
    </row>
    <row r="24" spans="1:14" ht="12" customHeight="1">
      <c r="A24" s="10" t="str">
        <f>'Pregnant Women Participating'!A24</f>
        <v>Virgin Islands</v>
      </c>
      <c r="B24" s="18">
        <v>1443</v>
      </c>
      <c r="C24" s="16">
        <v>1401</v>
      </c>
      <c r="D24" s="16">
        <v>1404</v>
      </c>
      <c r="E24" s="16">
        <v>1392</v>
      </c>
      <c r="F24" s="16">
        <v>1410</v>
      </c>
      <c r="G24" s="16">
        <v>1443</v>
      </c>
      <c r="H24" s="16">
        <v>1455</v>
      </c>
      <c r="I24" s="16">
        <v>1432</v>
      </c>
      <c r="J24" s="16">
        <v>1427</v>
      </c>
      <c r="K24" s="16">
        <v>1438</v>
      </c>
      <c r="L24" s="16">
        <v>1457</v>
      </c>
      <c r="M24" s="51">
        <v>1455</v>
      </c>
      <c r="N24" s="18">
        <f t="shared" si="0"/>
        <v>1429.75</v>
      </c>
    </row>
    <row r="25" spans="1:14" ht="12" customHeight="1">
      <c r="A25" s="10" t="str">
        <f>'Pregnant Women Participating'!A25</f>
        <v>West Virginia</v>
      </c>
      <c r="B25" s="18">
        <v>12820</v>
      </c>
      <c r="C25" s="16">
        <v>12577</v>
      </c>
      <c r="D25" s="16">
        <v>12422</v>
      </c>
      <c r="E25" s="16">
        <v>12391</v>
      </c>
      <c r="F25" s="16">
        <v>12284</v>
      </c>
      <c r="G25" s="16">
        <v>12413</v>
      </c>
      <c r="H25" s="16">
        <v>12617</v>
      </c>
      <c r="I25" s="16">
        <v>12533</v>
      </c>
      <c r="J25" s="16">
        <v>12553</v>
      </c>
      <c r="K25" s="16">
        <v>12730</v>
      </c>
      <c r="L25" s="16">
        <v>12519</v>
      </c>
      <c r="M25" s="51">
        <v>12554</v>
      </c>
      <c r="N25" s="18">
        <f t="shared" si="0"/>
        <v>12534.416666666666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243158</v>
      </c>
      <c r="C26" s="20">
        <v>237085</v>
      </c>
      <c r="D26" s="20">
        <v>234719</v>
      </c>
      <c r="E26" s="20">
        <v>234571</v>
      </c>
      <c r="F26" s="20">
        <v>234667</v>
      </c>
      <c r="G26" s="20">
        <v>239542</v>
      </c>
      <c r="H26" s="20">
        <v>240052</v>
      </c>
      <c r="I26" s="20">
        <v>239989</v>
      </c>
      <c r="J26" s="20">
        <v>242018</v>
      </c>
      <c r="K26" s="20">
        <v>243250</v>
      </c>
      <c r="L26" s="20">
        <v>243167</v>
      </c>
      <c r="M26" s="50">
        <v>240158</v>
      </c>
      <c r="N26" s="21">
        <f t="shared" si="0"/>
        <v>239364.66666666666</v>
      </c>
    </row>
    <row r="27" spans="1:14" ht="12" customHeight="1">
      <c r="A27" s="10" t="str">
        <f>'Pregnant Women Participating'!A27</f>
        <v>Alabama</v>
      </c>
      <c r="B27" s="18">
        <v>33655</v>
      </c>
      <c r="C27" s="16">
        <v>32663</v>
      </c>
      <c r="D27" s="16">
        <v>32861</v>
      </c>
      <c r="E27" s="16">
        <v>33450</v>
      </c>
      <c r="F27" s="16">
        <v>32967</v>
      </c>
      <c r="G27" s="16">
        <v>33570</v>
      </c>
      <c r="H27" s="16">
        <v>33654</v>
      </c>
      <c r="I27" s="16">
        <v>33605</v>
      </c>
      <c r="J27" s="16">
        <v>33762</v>
      </c>
      <c r="K27" s="16">
        <v>34557</v>
      </c>
      <c r="L27" s="16">
        <v>34610</v>
      </c>
      <c r="M27" s="51">
        <v>34086</v>
      </c>
      <c r="N27" s="18">
        <f t="shared" si="0"/>
        <v>33620</v>
      </c>
    </row>
    <row r="28" spans="1:14" ht="12" customHeight="1">
      <c r="A28" s="10" t="str">
        <f>'Pregnant Women Participating'!A28</f>
        <v>Florida</v>
      </c>
      <c r="B28" s="18">
        <v>126994</v>
      </c>
      <c r="C28" s="16">
        <v>124684</v>
      </c>
      <c r="D28" s="16">
        <v>124542</v>
      </c>
      <c r="E28" s="16">
        <v>124026</v>
      </c>
      <c r="F28" s="16">
        <v>124626</v>
      </c>
      <c r="G28" s="16">
        <v>125700</v>
      </c>
      <c r="H28" s="16">
        <v>127820</v>
      </c>
      <c r="I28" s="16">
        <v>126980</v>
      </c>
      <c r="J28" s="16">
        <v>128820</v>
      </c>
      <c r="K28" s="16">
        <v>128900</v>
      </c>
      <c r="L28" s="16">
        <v>129002</v>
      </c>
      <c r="M28" s="51">
        <v>129459</v>
      </c>
      <c r="N28" s="18">
        <f t="shared" si="0"/>
        <v>126796.08333333333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34505</v>
      </c>
      <c r="L29" s="16">
        <v>59871</v>
      </c>
      <c r="M29" s="51">
        <v>74765</v>
      </c>
      <c r="N29" s="18">
        <f t="shared" si="0"/>
        <v>56380.333333333336</v>
      </c>
    </row>
    <row r="30" spans="1:14" ht="12" customHeight="1">
      <c r="A30" s="10" t="str">
        <f>'Pregnant Women Participating'!A30</f>
        <v>Georgia</v>
      </c>
      <c r="B30" s="18">
        <v>81628</v>
      </c>
      <c r="C30" s="16">
        <v>79914</v>
      </c>
      <c r="D30" s="16">
        <v>79725</v>
      </c>
      <c r="E30" s="16">
        <v>79494</v>
      </c>
      <c r="F30" s="16">
        <v>78822</v>
      </c>
      <c r="G30" s="16">
        <v>79122</v>
      </c>
      <c r="H30" s="16">
        <v>78677</v>
      </c>
      <c r="I30" s="16">
        <v>77890</v>
      </c>
      <c r="J30" s="16">
        <v>78018</v>
      </c>
      <c r="K30" s="16">
        <v>43584</v>
      </c>
      <c r="L30" s="16">
        <v>17968</v>
      </c>
      <c r="M30" s="51">
        <v>1519</v>
      </c>
      <c r="N30" s="18">
        <f t="shared" si="0"/>
        <v>64696.75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32094</v>
      </c>
      <c r="C32" s="16">
        <v>31206</v>
      </c>
      <c r="D32" s="16">
        <v>30987</v>
      </c>
      <c r="E32" s="16">
        <v>31396</v>
      </c>
      <c r="F32" s="16">
        <v>30945</v>
      </c>
      <c r="G32" s="16">
        <v>31463</v>
      </c>
      <c r="H32" s="16">
        <v>31492</v>
      </c>
      <c r="I32" s="16">
        <v>31493</v>
      </c>
      <c r="J32" s="16">
        <v>31875</v>
      </c>
      <c r="K32" s="16">
        <v>32148</v>
      </c>
      <c r="L32" s="16">
        <v>32289</v>
      </c>
      <c r="M32" s="51">
        <v>31805</v>
      </c>
      <c r="N32" s="18">
        <f t="shared" si="0"/>
        <v>31599.416666666668</v>
      </c>
    </row>
    <row r="33" spans="1:14" ht="12" customHeight="1">
      <c r="A33" s="10" t="str">
        <f>'Pregnant Women Participating'!A33</f>
        <v>Mississippi</v>
      </c>
      <c r="B33" s="18">
        <v>25269</v>
      </c>
      <c r="C33" s="16">
        <v>23976</v>
      </c>
      <c r="D33" s="16">
        <v>24332</v>
      </c>
      <c r="E33" s="16">
        <v>24111</v>
      </c>
      <c r="F33" s="16">
        <v>23549</v>
      </c>
      <c r="G33" s="16">
        <v>23654</v>
      </c>
      <c r="H33" s="16">
        <v>22750</v>
      </c>
      <c r="I33" s="16">
        <v>22302</v>
      </c>
      <c r="J33" s="16">
        <v>22679</v>
      </c>
      <c r="K33" s="16">
        <v>22960</v>
      </c>
      <c r="L33" s="16">
        <v>22811</v>
      </c>
      <c r="M33" s="51">
        <v>21953</v>
      </c>
      <c r="N33" s="18">
        <f t="shared" si="0"/>
        <v>23362.166666666668</v>
      </c>
    </row>
    <row r="34" spans="1:14" ht="12" customHeight="1">
      <c r="A34" s="10" t="str">
        <f>'Pregnant Women Participating'!A34</f>
        <v>North Carolina</v>
      </c>
      <c r="B34" s="18">
        <v>66249</v>
      </c>
      <c r="C34" s="16">
        <v>65356</v>
      </c>
      <c r="D34" s="16">
        <v>64805</v>
      </c>
      <c r="E34" s="16">
        <v>64839</v>
      </c>
      <c r="F34" s="16">
        <v>64235</v>
      </c>
      <c r="G34" s="16">
        <v>64848</v>
      </c>
      <c r="H34" s="16">
        <v>64913</v>
      </c>
      <c r="I34" s="16">
        <v>64131</v>
      </c>
      <c r="J34" s="16">
        <v>64294</v>
      </c>
      <c r="K34" s="16">
        <v>64626</v>
      </c>
      <c r="L34" s="16">
        <v>64667</v>
      </c>
      <c r="M34" s="51">
        <v>63344</v>
      </c>
      <c r="N34" s="18">
        <f t="shared" si="0"/>
        <v>64692.25</v>
      </c>
    </row>
    <row r="35" spans="1:14" ht="12" customHeight="1">
      <c r="A35" s="10" t="str">
        <f>'Pregnant Women Participating'!A35</f>
        <v>South Carolina</v>
      </c>
      <c r="B35" s="18">
        <v>36853</v>
      </c>
      <c r="C35" s="16">
        <v>36036</v>
      </c>
      <c r="D35" s="16">
        <v>35522</v>
      </c>
      <c r="E35" s="16">
        <v>35523</v>
      </c>
      <c r="F35" s="16">
        <v>35134</v>
      </c>
      <c r="G35" s="16">
        <v>35601</v>
      </c>
      <c r="H35" s="16">
        <v>35575</v>
      </c>
      <c r="I35" s="16">
        <v>34319</v>
      </c>
      <c r="J35" s="16">
        <v>30535</v>
      </c>
      <c r="K35" s="16">
        <v>34723</v>
      </c>
      <c r="L35" s="16">
        <v>35556</v>
      </c>
      <c r="M35" s="51">
        <v>34976</v>
      </c>
      <c r="N35" s="18">
        <f t="shared" si="0"/>
        <v>35029.416666666664</v>
      </c>
    </row>
    <row r="36" spans="1:14" ht="12" customHeight="1">
      <c r="A36" s="10" t="str">
        <f>'Pregnant Women Participating'!A36</f>
        <v>Tennessee</v>
      </c>
      <c r="B36" s="18">
        <v>45673</v>
      </c>
      <c r="C36" s="16">
        <v>44691</v>
      </c>
      <c r="D36" s="16">
        <v>44095</v>
      </c>
      <c r="E36" s="16">
        <v>44439</v>
      </c>
      <c r="F36" s="16">
        <v>44289</v>
      </c>
      <c r="G36" s="16">
        <v>44931</v>
      </c>
      <c r="H36" s="16">
        <v>45009</v>
      </c>
      <c r="I36" s="16">
        <v>44211</v>
      </c>
      <c r="J36" s="16">
        <v>44502</v>
      </c>
      <c r="K36" s="16">
        <v>44514</v>
      </c>
      <c r="L36" s="16">
        <v>44706</v>
      </c>
      <c r="M36" s="51">
        <v>44558</v>
      </c>
      <c r="N36" s="18">
        <f t="shared" si="0"/>
        <v>44634.833333333336</v>
      </c>
    </row>
    <row r="37" spans="1:14" ht="12" customHeight="1">
      <c r="A37" s="10" t="str">
        <f>'Pregnant Women Participating'!A37</f>
        <v>Choctaw Indians, MS</v>
      </c>
      <c r="B37" s="18">
        <v>159</v>
      </c>
      <c r="C37" s="16">
        <v>145</v>
      </c>
      <c r="D37" s="16">
        <v>149</v>
      </c>
      <c r="E37" s="16">
        <v>166</v>
      </c>
      <c r="F37" s="16">
        <v>162</v>
      </c>
      <c r="G37" s="16">
        <v>182</v>
      </c>
      <c r="H37" s="16">
        <v>173</v>
      </c>
      <c r="I37" s="16">
        <v>172</v>
      </c>
      <c r="J37" s="16">
        <v>168</v>
      </c>
      <c r="K37" s="16">
        <v>150</v>
      </c>
      <c r="L37" s="16">
        <v>173</v>
      </c>
      <c r="M37" s="51">
        <v>161</v>
      </c>
      <c r="N37" s="18">
        <f t="shared" si="0"/>
        <v>163.33333333333334</v>
      </c>
    </row>
    <row r="38" spans="1:14" ht="12" customHeight="1">
      <c r="A38" s="10" t="str">
        <f>'Pregnant Women Participating'!A38</f>
        <v>Eastern Cherokee, NC</v>
      </c>
      <c r="B38" s="18">
        <v>140</v>
      </c>
      <c r="C38" s="16">
        <v>138</v>
      </c>
      <c r="D38" s="16">
        <v>140</v>
      </c>
      <c r="E38" s="16">
        <v>136</v>
      </c>
      <c r="F38" s="16">
        <v>151</v>
      </c>
      <c r="G38" s="16">
        <v>155</v>
      </c>
      <c r="H38" s="16">
        <v>152</v>
      </c>
      <c r="I38" s="16">
        <v>144</v>
      </c>
      <c r="J38" s="16">
        <v>129</v>
      </c>
      <c r="K38" s="16">
        <v>135</v>
      </c>
      <c r="L38" s="16">
        <v>145</v>
      </c>
      <c r="M38" s="51">
        <v>145</v>
      </c>
      <c r="N38" s="18">
        <f aca="true" t="shared" si="1" ref="N38:N69">IF(SUM(B38:M38)&gt;0,AVERAGE(B38:M38)," ")</f>
        <v>142.5</v>
      </c>
    </row>
    <row r="39" spans="1:14" s="23" customFormat="1" ht="24.75" customHeight="1">
      <c r="A39" s="19" t="str">
        <f>'Pregnant Women Participating'!A39</f>
        <v>Southeast Region</v>
      </c>
      <c r="B39" s="21">
        <v>448714</v>
      </c>
      <c r="C39" s="20">
        <v>438809</v>
      </c>
      <c r="D39" s="20">
        <v>437158</v>
      </c>
      <c r="E39" s="20">
        <v>437580</v>
      </c>
      <c r="F39" s="20">
        <v>434880</v>
      </c>
      <c r="G39" s="20">
        <v>439226</v>
      </c>
      <c r="H39" s="20">
        <v>440215</v>
      </c>
      <c r="I39" s="20">
        <v>435247</v>
      </c>
      <c r="J39" s="20">
        <v>434782</v>
      </c>
      <c r="K39" s="20">
        <v>440802</v>
      </c>
      <c r="L39" s="20">
        <v>441798</v>
      </c>
      <c r="M39" s="50">
        <v>436771</v>
      </c>
      <c r="N39" s="21">
        <f t="shared" si="1"/>
        <v>438831.8333333333</v>
      </c>
    </row>
    <row r="40" spans="1:14" ht="12" customHeight="1">
      <c r="A40" s="10" t="str">
        <f>'Pregnant Women Participating'!A40</f>
        <v>Illinois</v>
      </c>
      <c r="B40" s="18">
        <v>75426</v>
      </c>
      <c r="C40" s="16">
        <v>73937</v>
      </c>
      <c r="D40" s="16">
        <v>72179</v>
      </c>
      <c r="E40" s="16">
        <v>72813</v>
      </c>
      <c r="F40" s="16">
        <v>73113</v>
      </c>
      <c r="G40" s="16">
        <v>74737</v>
      </c>
      <c r="H40" s="16">
        <v>74966</v>
      </c>
      <c r="I40" s="16">
        <v>74422</v>
      </c>
      <c r="J40" s="16">
        <v>74721</v>
      </c>
      <c r="K40" s="16">
        <v>75252</v>
      </c>
      <c r="L40" s="16">
        <v>74205</v>
      </c>
      <c r="M40" s="51">
        <v>74416</v>
      </c>
      <c r="N40" s="18">
        <f t="shared" si="1"/>
        <v>74182.25</v>
      </c>
    </row>
    <row r="41" spans="1:14" ht="12" customHeight="1">
      <c r="A41" s="10" t="str">
        <f>'Pregnant Women Participating'!A41</f>
        <v>Indiana</v>
      </c>
      <c r="B41" s="18">
        <v>41616</v>
      </c>
      <c r="C41" s="16">
        <v>40757</v>
      </c>
      <c r="D41" s="16">
        <v>40213</v>
      </c>
      <c r="E41" s="16">
        <v>40477</v>
      </c>
      <c r="F41" s="16">
        <v>40825</v>
      </c>
      <c r="G41" s="16">
        <v>41906</v>
      </c>
      <c r="H41" s="16">
        <v>42352</v>
      </c>
      <c r="I41" s="16">
        <v>41875</v>
      </c>
      <c r="J41" s="16">
        <v>42497</v>
      </c>
      <c r="K41" s="16">
        <v>42988</v>
      </c>
      <c r="L41" s="16">
        <v>43403</v>
      </c>
      <c r="M41" s="51">
        <v>42924</v>
      </c>
      <c r="N41" s="18">
        <f t="shared" si="1"/>
        <v>41819.416666666664</v>
      </c>
    </row>
    <row r="42" spans="1:14" ht="12" customHeight="1">
      <c r="A42" s="10" t="str">
        <f>'Pregnant Women Participating'!A42</f>
        <v>Michigan</v>
      </c>
      <c r="B42" s="18">
        <v>54334</v>
      </c>
      <c r="C42" s="16">
        <v>53334</v>
      </c>
      <c r="D42" s="16">
        <v>52109</v>
      </c>
      <c r="E42" s="16">
        <v>52700</v>
      </c>
      <c r="F42" s="16">
        <v>52482</v>
      </c>
      <c r="G42" s="16">
        <v>53617</v>
      </c>
      <c r="H42" s="16">
        <v>54901</v>
      </c>
      <c r="I42" s="16">
        <v>55484</v>
      </c>
      <c r="J42" s="16">
        <v>56651</v>
      </c>
      <c r="K42" s="16">
        <v>57724</v>
      </c>
      <c r="L42" s="16">
        <v>57891</v>
      </c>
      <c r="M42" s="51">
        <v>58029</v>
      </c>
      <c r="N42" s="18">
        <f t="shared" si="1"/>
        <v>54938</v>
      </c>
    </row>
    <row r="43" spans="1:14" ht="12" customHeight="1">
      <c r="A43" s="10" t="str">
        <f>'Pregnant Women Participating'!A43</f>
        <v>Minnesota</v>
      </c>
      <c r="B43" s="18">
        <v>34126</v>
      </c>
      <c r="C43" s="16">
        <v>33321</v>
      </c>
      <c r="D43" s="16">
        <v>32835</v>
      </c>
      <c r="E43" s="16">
        <v>32735</v>
      </c>
      <c r="F43" s="16">
        <v>32411</v>
      </c>
      <c r="G43" s="16">
        <v>32710</v>
      </c>
      <c r="H43" s="16">
        <v>32650</v>
      </c>
      <c r="I43" s="16">
        <v>32048</v>
      </c>
      <c r="J43" s="16">
        <v>32281</v>
      </c>
      <c r="K43" s="16">
        <v>32340</v>
      </c>
      <c r="L43" s="16">
        <v>31933</v>
      </c>
      <c r="M43" s="51">
        <v>31817</v>
      </c>
      <c r="N43" s="18">
        <f t="shared" si="1"/>
        <v>32600.583333333332</v>
      </c>
    </row>
    <row r="44" spans="1:14" ht="12" customHeight="1">
      <c r="A44" s="10" t="str">
        <f>'Pregnant Women Participating'!A44</f>
        <v>Ohio</v>
      </c>
      <c r="B44" s="18">
        <v>70654</v>
      </c>
      <c r="C44" s="16">
        <v>69066</v>
      </c>
      <c r="D44" s="16">
        <v>68431</v>
      </c>
      <c r="E44" s="16">
        <v>68489</v>
      </c>
      <c r="F44" s="16">
        <v>68205</v>
      </c>
      <c r="G44" s="16">
        <v>69585</v>
      </c>
      <c r="H44" s="16">
        <v>70230</v>
      </c>
      <c r="I44" s="16">
        <v>69868</v>
      </c>
      <c r="J44" s="16">
        <v>70643</v>
      </c>
      <c r="K44" s="16">
        <v>70616</v>
      </c>
      <c r="L44" s="16">
        <v>70526</v>
      </c>
      <c r="M44" s="51">
        <v>70291</v>
      </c>
      <c r="N44" s="18">
        <f t="shared" si="1"/>
        <v>69717</v>
      </c>
    </row>
    <row r="45" spans="1:14" ht="12" customHeight="1">
      <c r="A45" s="10" t="str">
        <f>'Pregnant Women Participating'!A45</f>
        <v>Wisconsin</v>
      </c>
      <c r="B45" s="18">
        <v>29989</v>
      </c>
      <c r="C45" s="16">
        <v>29607</v>
      </c>
      <c r="D45" s="16">
        <v>29367</v>
      </c>
      <c r="E45" s="16">
        <v>29717</v>
      </c>
      <c r="F45" s="16">
        <v>29708</v>
      </c>
      <c r="G45" s="16">
        <v>29831</v>
      </c>
      <c r="H45" s="16">
        <v>29883</v>
      </c>
      <c r="I45" s="16">
        <v>29431</v>
      </c>
      <c r="J45" s="16">
        <v>29741</v>
      </c>
      <c r="K45" s="16">
        <v>30039</v>
      </c>
      <c r="L45" s="16">
        <v>30062</v>
      </c>
      <c r="M45" s="51">
        <v>30164</v>
      </c>
      <c r="N45" s="18">
        <f t="shared" si="1"/>
        <v>29794.916666666668</v>
      </c>
    </row>
    <row r="46" spans="1:14" s="23" customFormat="1" ht="24.75" customHeight="1">
      <c r="A46" s="19" t="str">
        <f>'Pregnant Women Participating'!A46</f>
        <v>Midwest Region</v>
      </c>
      <c r="B46" s="21">
        <v>306145</v>
      </c>
      <c r="C46" s="20">
        <v>300022</v>
      </c>
      <c r="D46" s="20">
        <v>295134</v>
      </c>
      <c r="E46" s="20">
        <v>296931</v>
      </c>
      <c r="F46" s="20">
        <v>296744</v>
      </c>
      <c r="G46" s="20">
        <v>302386</v>
      </c>
      <c r="H46" s="20">
        <v>304982</v>
      </c>
      <c r="I46" s="20">
        <v>303128</v>
      </c>
      <c r="J46" s="20">
        <v>306534</v>
      </c>
      <c r="K46" s="20">
        <v>308959</v>
      </c>
      <c r="L46" s="20">
        <v>308020</v>
      </c>
      <c r="M46" s="50">
        <v>307641</v>
      </c>
      <c r="N46" s="21">
        <f t="shared" si="1"/>
        <v>303052.1666666667</v>
      </c>
    </row>
    <row r="47" spans="1:14" ht="12" customHeight="1">
      <c r="A47" s="10" t="str">
        <f>'Pregnant Women Participating'!A47</f>
        <v>Arkansas</v>
      </c>
      <c r="B47" s="18">
        <v>24904</v>
      </c>
      <c r="C47" s="16">
        <v>24192</v>
      </c>
      <c r="D47" s="16">
        <v>24371</v>
      </c>
      <c r="E47" s="16">
        <v>24221</v>
      </c>
      <c r="F47" s="16">
        <v>23779</v>
      </c>
      <c r="G47" s="16">
        <v>24462</v>
      </c>
      <c r="H47" s="16">
        <v>24338</v>
      </c>
      <c r="I47" s="16">
        <v>24445</v>
      </c>
      <c r="J47" s="16">
        <v>25295</v>
      </c>
      <c r="K47" s="16">
        <v>25760</v>
      </c>
      <c r="L47" s="16">
        <v>26210</v>
      </c>
      <c r="M47" s="51">
        <v>26192</v>
      </c>
      <c r="N47" s="18">
        <f t="shared" si="1"/>
        <v>24847.416666666668</v>
      </c>
    </row>
    <row r="48" spans="1:14" ht="12" customHeight="1">
      <c r="A48" s="10" t="str">
        <f>'Pregnant Women Participating'!A48</f>
        <v>Louisiana</v>
      </c>
      <c r="B48" s="18">
        <v>37332</v>
      </c>
      <c r="C48" s="16">
        <v>36477</v>
      </c>
      <c r="D48" s="16">
        <v>36606</v>
      </c>
      <c r="E48" s="16">
        <v>36859</v>
      </c>
      <c r="F48" s="16">
        <v>36962</v>
      </c>
      <c r="G48" s="16">
        <v>37443</v>
      </c>
      <c r="H48" s="16">
        <v>37457</v>
      </c>
      <c r="I48" s="16">
        <v>36983</v>
      </c>
      <c r="J48" s="16">
        <v>37695</v>
      </c>
      <c r="K48" s="16">
        <v>37785</v>
      </c>
      <c r="L48" s="16">
        <v>38345</v>
      </c>
      <c r="M48" s="51">
        <v>38504</v>
      </c>
      <c r="N48" s="18">
        <f t="shared" si="1"/>
        <v>37370.666666666664</v>
      </c>
    </row>
    <row r="49" spans="1:14" ht="12" customHeight="1">
      <c r="A49" s="10" t="str">
        <f>'Pregnant Women Participating'!A49</f>
        <v>New Mexico</v>
      </c>
      <c r="B49" s="18">
        <v>15831</v>
      </c>
      <c r="C49" s="16">
        <v>15043</v>
      </c>
      <c r="D49" s="16">
        <v>15125</v>
      </c>
      <c r="E49" s="16">
        <v>15200</v>
      </c>
      <c r="F49" s="16">
        <v>15245</v>
      </c>
      <c r="G49" s="16">
        <v>15108</v>
      </c>
      <c r="H49" s="16">
        <v>15312</v>
      </c>
      <c r="I49" s="16">
        <v>14733</v>
      </c>
      <c r="J49" s="16">
        <v>15079</v>
      </c>
      <c r="K49" s="16">
        <v>14673</v>
      </c>
      <c r="L49" s="16">
        <v>14515</v>
      </c>
      <c r="M49" s="51">
        <v>14326</v>
      </c>
      <c r="N49" s="18">
        <f t="shared" si="1"/>
        <v>15015.833333333334</v>
      </c>
    </row>
    <row r="50" spans="1:14" ht="12" customHeight="1">
      <c r="A50" s="10" t="str">
        <f>'Pregnant Women Participating'!A50</f>
        <v>Oklahoma</v>
      </c>
      <c r="B50" s="18">
        <v>25367</v>
      </c>
      <c r="C50" s="16">
        <v>24812</v>
      </c>
      <c r="D50" s="16">
        <v>24592</v>
      </c>
      <c r="E50" s="16">
        <v>24399</v>
      </c>
      <c r="F50" s="16">
        <v>24044</v>
      </c>
      <c r="G50" s="16">
        <v>24738</v>
      </c>
      <c r="H50" s="16">
        <v>25221</v>
      </c>
      <c r="I50" s="16">
        <v>25311</v>
      </c>
      <c r="J50" s="16">
        <v>25772</v>
      </c>
      <c r="K50" s="16">
        <v>26314</v>
      </c>
      <c r="L50" s="16">
        <v>26492</v>
      </c>
      <c r="M50" s="51">
        <v>26696</v>
      </c>
      <c r="N50" s="18">
        <f t="shared" si="1"/>
        <v>25313.166666666668</v>
      </c>
    </row>
    <row r="51" spans="1:14" ht="12" customHeight="1">
      <c r="A51" s="10" t="str">
        <f>'Pregnant Women Participating'!A51</f>
        <v>Texas</v>
      </c>
      <c r="B51" s="18">
        <v>236937</v>
      </c>
      <c r="C51" s="16">
        <v>233574</v>
      </c>
      <c r="D51" s="16">
        <v>233110</v>
      </c>
      <c r="E51" s="16">
        <v>233326</v>
      </c>
      <c r="F51" s="16">
        <v>234303</v>
      </c>
      <c r="G51" s="16">
        <v>238399</v>
      </c>
      <c r="H51" s="16">
        <v>243498</v>
      </c>
      <c r="I51" s="16">
        <v>246154</v>
      </c>
      <c r="J51" s="16">
        <v>253177</v>
      </c>
      <c r="K51" s="16">
        <v>257331</v>
      </c>
      <c r="L51" s="16">
        <v>260012</v>
      </c>
      <c r="M51" s="51">
        <v>261865</v>
      </c>
      <c r="N51" s="18">
        <f t="shared" si="1"/>
        <v>244307.16666666666</v>
      </c>
    </row>
    <row r="52" spans="1:14" ht="12" customHeight="1">
      <c r="A52" s="10" t="str">
        <f>'Pregnant Women Participating'!A52</f>
        <v>Acoma, Canoncito &amp; Laguna, NM</v>
      </c>
      <c r="B52" s="18">
        <v>116</v>
      </c>
      <c r="C52" s="16">
        <v>126</v>
      </c>
      <c r="D52" s="16">
        <v>133</v>
      </c>
      <c r="E52" s="16">
        <v>123</v>
      </c>
      <c r="F52" s="16">
        <v>123</v>
      </c>
      <c r="G52" s="16">
        <v>117</v>
      </c>
      <c r="H52" s="16">
        <v>115</v>
      </c>
      <c r="I52" s="16">
        <v>124</v>
      </c>
      <c r="J52" s="16">
        <v>129</v>
      </c>
      <c r="K52" s="16">
        <v>122</v>
      </c>
      <c r="L52" s="16">
        <v>116</v>
      </c>
      <c r="M52" s="51">
        <v>145</v>
      </c>
      <c r="N52" s="18">
        <f t="shared" si="1"/>
        <v>124.08333333333333</v>
      </c>
    </row>
    <row r="53" spans="1:14" ht="12" customHeight="1">
      <c r="A53" s="10" t="str">
        <f>'Pregnant Women Participating'!A53</f>
        <v>Eight Northern Pueblos, NM</v>
      </c>
      <c r="B53" s="18">
        <v>48</v>
      </c>
      <c r="C53" s="16">
        <v>45</v>
      </c>
      <c r="D53" s="16">
        <v>51</v>
      </c>
      <c r="E53" s="16">
        <v>46</v>
      </c>
      <c r="F53" s="16">
        <v>47</v>
      </c>
      <c r="G53" s="16">
        <v>53</v>
      </c>
      <c r="H53" s="16">
        <v>51</v>
      </c>
      <c r="I53" s="16">
        <v>54</v>
      </c>
      <c r="J53" s="16">
        <v>53</v>
      </c>
      <c r="K53" s="16">
        <v>46</v>
      </c>
      <c r="L53" s="16">
        <v>53</v>
      </c>
      <c r="M53" s="51">
        <v>52</v>
      </c>
      <c r="N53" s="18">
        <f t="shared" si="1"/>
        <v>49.916666666666664</v>
      </c>
    </row>
    <row r="54" spans="1:14" ht="12" customHeight="1">
      <c r="A54" s="10" t="str">
        <f>'Pregnant Women Participating'!A54</f>
        <v>Five Sandoval Pueblos, NM</v>
      </c>
      <c r="B54" s="18">
        <v>80</v>
      </c>
      <c r="C54" s="16">
        <v>75</v>
      </c>
      <c r="D54" s="16">
        <v>70</v>
      </c>
      <c r="E54" s="16">
        <v>72</v>
      </c>
      <c r="F54" s="16">
        <v>65</v>
      </c>
      <c r="G54" s="16">
        <v>81</v>
      </c>
      <c r="H54" s="16">
        <v>83</v>
      </c>
      <c r="I54" s="16">
        <v>78</v>
      </c>
      <c r="J54" s="16">
        <v>71</v>
      </c>
      <c r="K54" s="16">
        <v>68</v>
      </c>
      <c r="L54" s="16">
        <v>65</v>
      </c>
      <c r="M54" s="51">
        <v>68</v>
      </c>
      <c r="N54" s="18">
        <f t="shared" si="1"/>
        <v>73</v>
      </c>
    </row>
    <row r="55" spans="1:14" ht="12" customHeight="1">
      <c r="A55" s="10" t="str">
        <f>'Pregnant Women Participating'!A55</f>
        <v>Isleta Pueblo, NM</v>
      </c>
      <c r="B55" s="18">
        <v>188</v>
      </c>
      <c r="C55" s="16">
        <v>176</v>
      </c>
      <c r="D55" s="16">
        <v>169</v>
      </c>
      <c r="E55" s="16">
        <v>173</v>
      </c>
      <c r="F55" s="16">
        <v>170</v>
      </c>
      <c r="G55" s="16">
        <v>162</v>
      </c>
      <c r="H55" s="16">
        <v>168</v>
      </c>
      <c r="I55" s="16">
        <v>166</v>
      </c>
      <c r="J55" s="16">
        <v>182</v>
      </c>
      <c r="K55" s="16">
        <v>203</v>
      </c>
      <c r="L55" s="16">
        <v>197</v>
      </c>
      <c r="M55" s="51">
        <v>205</v>
      </c>
      <c r="N55" s="18">
        <f t="shared" si="1"/>
        <v>179.91666666666666</v>
      </c>
    </row>
    <row r="56" spans="1:14" ht="12" customHeight="1">
      <c r="A56" s="10" t="str">
        <f>'Pregnant Women Participating'!A56</f>
        <v>San Felipe Pueblo, NM</v>
      </c>
      <c r="B56" s="18">
        <v>68</v>
      </c>
      <c r="C56" s="16">
        <v>66</v>
      </c>
      <c r="D56" s="16">
        <v>66</v>
      </c>
      <c r="E56" s="16">
        <v>65</v>
      </c>
      <c r="F56" s="16">
        <v>66</v>
      </c>
      <c r="G56" s="16">
        <v>71</v>
      </c>
      <c r="H56" s="16">
        <v>63</v>
      </c>
      <c r="I56" s="16">
        <v>64</v>
      </c>
      <c r="J56" s="16">
        <v>66</v>
      </c>
      <c r="K56" s="16">
        <v>73</v>
      </c>
      <c r="L56" s="16">
        <v>69</v>
      </c>
      <c r="M56" s="51">
        <v>65</v>
      </c>
      <c r="N56" s="18">
        <f t="shared" si="1"/>
        <v>66.83333333333333</v>
      </c>
    </row>
    <row r="57" spans="1:14" ht="12" customHeight="1">
      <c r="A57" s="10" t="str">
        <f>'Pregnant Women Participating'!A57</f>
        <v>Santo Domingo Tribe, NM</v>
      </c>
      <c r="B57" s="18">
        <v>39</v>
      </c>
      <c r="C57" s="16">
        <v>35</v>
      </c>
      <c r="D57" s="16">
        <v>37</v>
      </c>
      <c r="E57" s="16">
        <v>42</v>
      </c>
      <c r="F57" s="16">
        <v>39</v>
      </c>
      <c r="G57" s="16">
        <v>43</v>
      </c>
      <c r="H57" s="16">
        <v>47</v>
      </c>
      <c r="I57" s="16">
        <v>46</v>
      </c>
      <c r="J57" s="16">
        <v>42</v>
      </c>
      <c r="K57" s="16">
        <v>49</v>
      </c>
      <c r="L57" s="16">
        <v>52</v>
      </c>
      <c r="M57" s="51">
        <v>47</v>
      </c>
      <c r="N57" s="18">
        <f t="shared" si="1"/>
        <v>43.166666666666664</v>
      </c>
    </row>
    <row r="58" spans="1:14" ht="12" customHeight="1">
      <c r="A58" s="10" t="str">
        <f>'Pregnant Women Participating'!A58</f>
        <v>Zuni Pueblo, NM</v>
      </c>
      <c r="B58" s="18">
        <v>185</v>
      </c>
      <c r="C58" s="16">
        <v>160</v>
      </c>
      <c r="D58" s="16">
        <v>166</v>
      </c>
      <c r="E58" s="16">
        <v>155</v>
      </c>
      <c r="F58" s="16">
        <v>154</v>
      </c>
      <c r="G58" s="16">
        <v>165</v>
      </c>
      <c r="H58" s="16">
        <v>179</v>
      </c>
      <c r="I58" s="16">
        <v>179</v>
      </c>
      <c r="J58" s="16">
        <v>191</v>
      </c>
      <c r="K58" s="16">
        <v>178</v>
      </c>
      <c r="L58" s="16">
        <v>184</v>
      </c>
      <c r="M58" s="51">
        <v>167</v>
      </c>
      <c r="N58" s="18">
        <f t="shared" si="1"/>
        <v>171.91666666666666</v>
      </c>
    </row>
    <row r="59" spans="1:14" ht="12" customHeight="1">
      <c r="A59" s="10" t="str">
        <f>'Pregnant Women Participating'!A59</f>
        <v>Cherokee Nation, OK</v>
      </c>
      <c r="B59" s="18">
        <v>1619</v>
      </c>
      <c r="C59" s="16">
        <v>1574</v>
      </c>
      <c r="D59" s="16">
        <v>1542</v>
      </c>
      <c r="E59" s="16">
        <v>1551</v>
      </c>
      <c r="F59" s="16">
        <v>1466</v>
      </c>
      <c r="G59" s="16">
        <v>1518</v>
      </c>
      <c r="H59" s="16">
        <v>1565</v>
      </c>
      <c r="I59" s="16">
        <v>1539</v>
      </c>
      <c r="J59" s="16">
        <v>1555</v>
      </c>
      <c r="K59" s="16">
        <v>1612</v>
      </c>
      <c r="L59" s="16">
        <v>1600</v>
      </c>
      <c r="M59" s="51">
        <v>1603</v>
      </c>
      <c r="N59" s="18">
        <f t="shared" si="1"/>
        <v>1562</v>
      </c>
    </row>
    <row r="60" spans="1:14" ht="12" customHeight="1">
      <c r="A60" s="10" t="str">
        <f>'Pregnant Women Participating'!A60</f>
        <v>Chickasaw Nation, OK</v>
      </c>
      <c r="B60" s="18">
        <v>881</v>
      </c>
      <c r="C60" s="16">
        <v>854</v>
      </c>
      <c r="D60" s="16">
        <v>872</v>
      </c>
      <c r="E60" s="16">
        <v>868</v>
      </c>
      <c r="F60" s="16">
        <v>853</v>
      </c>
      <c r="G60" s="16">
        <v>879</v>
      </c>
      <c r="H60" s="16">
        <v>891</v>
      </c>
      <c r="I60" s="16">
        <v>874</v>
      </c>
      <c r="J60" s="16">
        <v>876</v>
      </c>
      <c r="K60" s="16">
        <v>880</v>
      </c>
      <c r="L60" s="16">
        <v>884</v>
      </c>
      <c r="M60" s="51">
        <v>889</v>
      </c>
      <c r="N60" s="18">
        <f t="shared" si="1"/>
        <v>875.0833333333334</v>
      </c>
    </row>
    <row r="61" spans="1:14" ht="12" customHeight="1">
      <c r="A61" s="10" t="str">
        <f>'Pregnant Women Participating'!A61</f>
        <v>Choctaw Nation, OK</v>
      </c>
      <c r="B61" s="18">
        <v>870</v>
      </c>
      <c r="C61" s="16">
        <v>879</v>
      </c>
      <c r="D61" s="16">
        <v>864</v>
      </c>
      <c r="E61" s="16">
        <v>866</v>
      </c>
      <c r="F61" s="16">
        <v>874</v>
      </c>
      <c r="G61" s="16">
        <v>944</v>
      </c>
      <c r="H61" s="16">
        <v>925</v>
      </c>
      <c r="I61" s="16">
        <v>911</v>
      </c>
      <c r="J61" s="16">
        <v>945</v>
      </c>
      <c r="K61" s="16">
        <v>938</v>
      </c>
      <c r="L61" s="16">
        <v>892</v>
      </c>
      <c r="M61" s="51">
        <v>909</v>
      </c>
      <c r="N61" s="18">
        <f t="shared" si="1"/>
        <v>901.4166666666666</v>
      </c>
    </row>
    <row r="62" spans="1:14" ht="12" customHeight="1">
      <c r="A62" s="10" t="str">
        <f>'Pregnant Women Participating'!A62</f>
        <v>Citizen Potawatomi Nation, OK</v>
      </c>
      <c r="B62" s="18">
        <v>271</v>
      </c>
      <c r="C62" s="16">
        <v>250</v>
      </c>
      <c r="D62" s="16">
        <v>239</v>
      </c>
      <c r="E62" s="16">
        <v>258</v>
      </c>
      <c r="F62" s="16">
        <v>267</v>
      </c>
      <c r="G62" s="16">
        <v>253</v>
      </c>
      <c r="H62" s="16">
        <v>267</v>
      </c>
      <c r="I62" s="16">
        <v>251</v>
      </c>
      <c r="J62" s="16">
        <v>262</v>
      </c>
      <c r="K62" s="16">
        <v>269</v>
      </c>
      <c r="L62" s="16">
        <v>263</v>
      </c>
      <c r="M62" s="51">
        <v>268</v>
      </c>
      <c r="N62" s="18">
        <f t="shared" si="1"/>
        <v>259.8333333333333</v>
      </c>
    </row>
    <row r="63" spans="1:14" ht="12" customHeight="1">
      <c r="A63" s="10" t="str">
        <f>'Pregnant Women Participating'!A63</f>
        <v>Inter-Tribal Council, OK</v>
      </c>
      <c r="B63" s="18">
        <v>171</v>
      </c>
      <c r="C63" s="16">
        <v>164</v>
      </c>
      <c r="D63" s="16">
        <v>155</v>
      </c>
      <c r="E63" s="16">
        <v>170</v>
      </c>
      <c r="F63" s="16">
        <v>178</v>
      </c>
      <c r="G63" s="16">
        <v>178</v>
      </c>
      <c r="H63" s="16">
        <v>176</v>
      </c>
      <c r="I63" s="16">
        <v>183</v>
      </c>
      <c r="J63" s="16">
        <v>186</v>
      </c>
      <c r="K63" s="16">
        <v>172</v>
      </c>
      <c r="L63" s="16">
        <v>186</v>
      </c>
      <c r="M63" s="51">
        <v>174</v>
      </c>
      <c r="N63" s="18">
        <f t="shared" si="1"/>
        <v>174.41666666666666</v>
      </c>
    </row>
    <row r="64" spans="1:14" ht="12" customHeight="1">
      <c r="A64" s="10" t="str">
        <f>'Pregnant Women Participating'!A64</f>
        <v>Muscogee Creek Nation, OK</v>
      </c>
      <c r="B64" s="18">
        <v>600</v>
      </c>
      <c r="C64" s="16">
        <v>587</v>
      </c>
      <c r="D64" s="16">
        <v>600</v>
      </c>
      <c r="E64" s="16">
        <v>618</v>
      </c>
      <c r="F64" s="16">
        <v>625</v>
      </c>
      <c r="G64" s="16">
        <v>614</v>
      </c>
      <c r="H64" s="16">
        <v>611</v>
      </c>
      <c r="I64" s="16">
        <v>605</v>
      </c>
      <c r="J64" s="16">
        <v>631</v>
      </c>
      <c r="K64" s="16">
        <v>613</v>
      </c>
      <c r="L64" s="16">
        <v>652</v>
      </c>
      <c r="M64" s="51">
        <v>681</v>
      </c>
      <c r="N64" s="18">
        <f t="shared" si="1"/>
        <v>619.75</v>
      </c>
    </row>
    <row r="65" spans="1:14" ht="12" customHeight="1">
      <c r="A65" s="10" t="str">
        <f>'Pregnant Women Participating'!A65</f>
        <v>Osage Tribal Council, OK</v>
      </c>
      <c r="B65" s="18">
        <v>514</v>
      </c>
      <c r="C65" s="16">
        <v>517</v>
      </c>
      <c r="D65" s="16">
        <v>515</v>
      </c>
      <c r="E65" s="16">
        <v>534</v>
      </c>
      <c r="F65" s="16">
        <v>538</v>
      </c>
      <c r="G65" s="16">
        <v>545</v>
      </c>
      <c r="H65" s="16">
        <v>555</v>
      </c>
      <c r="I65" s="16">
        <v>548</v>
      </c>
      <c r="J65" s="16">
        <v>566</v>
      </c>
      <c r="K65" s="16">
        <v>564</v>
      </c>
      <c r="L65" s="16">
        <v>536</v>
      </c>
      <c r="M65" s="51">
        <v>566</v>
      </c>
      <c r="N65" s="18">
        <f t="shared" si="1"/>
        <v>541.5</v>
      </c>
    </row>
    <row r="66" spans="1:14" ht="12" customHeight="1">
      <c r="A66" s="10" t="str">
        <f>'Pregnant Women Participating'!A66</f>
        <v>Otoe-Missouria Tribe, OK</v>
      </c>
      <c r="B66" s="18">
        <v>155</v>
      </c>
      <c r="C66" s="16">
        <v>149</v>
      </c>
      <c r="D66" s="16">
        <v>139</v>
      </c>
      <c r="E66" s="16">
        <v>141</v>
      </c>
      <c r="F66" s="16">
        <v>141</v>
      </c>
      <c r="G66" s="16">
        <v>146</v>
      </c>
      <c r="H66" s="16">
        <v>144</v>
      </c>
      <c r="I66" s="16">
        <v>136</v>
      </c>
      <c r="J66" s="16">
        <v>127</v>
      </c>
      <c r="K66" s="16">
        <v>119</v>
      </c>
      <c r="L66" s="16">
        <v>116</v>
      </c>
      <c r="M66" s="51">
        <v>123</v>
      </c>
      <c r="N66" s="18">
        <f t="shared" si="1"/>
        <v>136.33333333333334</v>
      </c>
    </row>
    <row r="67" spans="1:14" ht="12" customHeight="1">
      <c r="A67" s="10" t="str">
        <f>'Pregnant Women Participating'!A67</f>
        <v>Wichita, Caddo &amp; Delaware (WCD), OK</v>
      </c>
      <c r="B67" s="18">
        <v>785</v>
      </c>
      <c r="C67" s="16">
        <v>751</v>
      </c>
      <c r="D67" s="16">
        <v>763</v>
      </c>
      <c r="E67" s="16">
        <v>762</v>
      </c>
      <c r="F67" s="16">
        <v>751</v>
      </c>
      <c r="G67" s="16">
        <v>771</v>
      </c>
      <c r="H67" s="16">
        <v>816</v>
      </c>
      <c r="I67" s="16">
        <v>809</v>
      </c>
      <c r="J67" s="16">
        <v>830</v>
      </c>
      <c r="K67" s="16">
        <v>807</v>
      </c>
      <c r="L67" s="16">
        <v>841</v>
      </c>
      <c r="M67" s="51">
        <v>867</v>
      </c>
      <c r="N67" s="18">
        <f t="shared" si="1"/>
        <v>796.0833333333334</v>
      </c>
    </row>
    <row r="68" spans="1:14" s="23" customFormat="1" ht="24.75" customHeight="1">
      <c r="A68" s="19" t="str">
        <f>'Pregnant Women Participating'!A68</f>
        <v>Southwest Region</v>
      </c>
      <c r="B68" s="21">
        <v>346961</v>
      </c>
      <c r="C68" s="20">
        <v>340506</v>
      </c>
      <c r="D68" s="20">
        <v>340185</v>
      </c>
      <c r="E68" s="20">
        <v>340449</v>
      </c>
      <c r="F68" s="20">
        <v>340690</v>
      </c>
      <c r="G68" s="20">
        <v>346690</v>
      </c>
      <c r="H68" s="20">
        <v>352482</v>
      </c>
      <c r="I68" s="20">
        <v>354193</v>
      </c>
      <c r="J68" s="20">
        <v>363730</v>
      </c>
      <c r="K68" s="20">
        <v>368576</v>
      </c>
      <c r="L68" s="20">
        <v>372280</v>
      </c>
      <c r="M68" s="50">
        <v>374412</v>
      </c>
      <c r="N68" s="21">
        <f t="shared" si="1"/>
        <v>353429.5</v>
      </c>
    </row>
    <row r="69" spans="1:14" ht="12" customHeight="1">
      <c r="A69" s="10" t="str">
        <f>'Pregnant Women Participating'!A69</f>
        <v>Colorado</v>
      </c>
      <c r="B69" s="18">
        <v>25721</v>
      </c>
      <c r="C69" s="16">
        <v>25306</v>
      </c>
      <c r="D69" s="16">
        <v>25224</v>
      </c>
      <c r="E69" s="16">
        <v>25334</v>
      </c>
      <c r="F69" s="16">
        <v>25792</v>
      </c>
      <c r="G69" s="16">
        <v>26235</v>
      </c>
      <c r="H69" s="16">
        <v>26557</v>
      </c>
      <c r="I69" s="16">
        <v>26313</v>
      </c>
      <c r="J69" s="16">
        <v>26076</v>
      </c>
      <c r="K69" s="16">
        <v>26136</v>
      </c>
      <c r="L69" s="16">
        <v>26230</v>
      </c>
      <c r="M69" s="51">
        <v>26148</v>
      </c>
      <c r="N69" s="18">
        <f t="shared" si="1"/>
        <v>25922.666666666668</v>
      </c>
    </row>
    <row r="70" spans="1:14" ht="12" customHeight="1">
      <c r="A70" s="10" t="str">
        <f>'Pregnant Women Participating'!A70</f>
        <v>Iowa</v>
      </c>
      <c r="B70" s="18">
        <v>17525</v>
      </c>
      <c r="C70" s="16">
        <v>17386</v>
      </c>
      <c r="D70" s="16">
        <v>17232</v>
      </c>
      <c r="E70" s="16">
        <v>17311</v>
      </c>
      <c r="F70" s="16">
        <v>17279</v>
      </c>
      <c r="G70" s="16">
        <v>17363</v>
      </c>
      <c r="H70" s="16">
        <v>17381</v>
      </c>
      <c r="I70" s="16">
        <v>17129</v>
      </c>
      <c r="J70" s="16">
        <v>17333</v>
      </c>
      <c r="K70" s="16">
        <v>17533</v>
      </c>
      <c r="L70" s="16">
        <v>17635</v>
      </c>
      <c r="M70" s="51">
        <v>17295</v>
      </c>
      <c r="N70" s="18">
        <f aca="true" t="shared" si="2" ref="N70:N101">IF(SUM(B70:M70)&gt;0,AVERAGE(B70:M70)," ")</f>
        <v>17366.833333333332</v>
      </c>
    </row>
    <row r="71" spans="1:14" ht="12" customHeight="1">
      <c r="A71" s="10" t="str">
        <f>'Pregnant Women Participating'!A71</f>
        <v>Kansas</v>
      </c>
      <c r="B71" s="18">
        <v>18358</v>
      </c>
      <c r="C71" s="16">
        <v>17829</v>
      </c>
      <c r="D71" s="16">
        <v>18003</v>
      </c>
      <c r="E71" s="16">
        <v>18187</v>
      </c>
      <c r="F71" s="16">
        <v>18156</v>
      </c>
      <c r="G71" s="16">
        <v>18255</v>
      </c>
      <c r="H71" s="16">
        <v>18689</v>
      </c>
      <c r="I71" s="16">
        <v>18543</v>
      </c>
      <c r="J71" s="16">
        <v>18494</v>
      </c>
      <c r="K71" s="16">
        <v>18896</v>
      </c>
      <c r="L71" s="16">
        <v>18278</v>
      </c>
      <c r="M71" s="51">
        <v>18151</v>
      </c>
      <c r="N71" s="18">
        <f t="shared" si="2"/>
        <v>18319.916666666668</v>
      </c>
    </row>
    <row r="72" spans="1:14" ht="12" customHeight="1">
      <c r="A72" s="10" t="str">
        <f>'Pregnant Women Participating'!A72</f>
        <v>Missouri</v>
      </c>
      <c r="B72" s="18">
        <v>38748</v>
      </c>
      <c r="C72" s="16">
        <v>37218</v>
      </c>
      <c r="D72" s="16">
        <v>37522</v>
      </c>
      <c r="E72" s="16">
        <v>37669</v>
      </c>
      <c r="F72" s="16">
        <v>37236</v>
      </c>
      <c r="G72" s="16">
        <v>38472</v>
      </c>
      <c r="H72" s="16">
        <v>37540</v>
      </c>
      <c r="I72" s="16">
        <v>36810</v>
      </c>
      <c r="J72" s="16">
        <v>37442</v>
      </c>
      <c r="K72" s="16">
        <v>37907</v>
      </c>
      <c r="L72" s="16">
        <v>38012</v>
      </c>
      <c r="M72" s="51">
        <v>40611</v>
      </c>
      <c r="N72" s="18">
        <f t="shared" si="2"/>
        <v>37932.25</v>
      </c>
    </row>
    <row r="73" spans="1:14" ht="12" customHeight="1">
      <c r="A73" s="10" t="str">
        <f>'Pregnant Women Participating'!A73</f>
        <v>Montana</v>
      </c>
      <c r="B73" s="18">
        <v>5046</v>
      </c>
      <c r="C73" s="16">
        <v>4665</v>
      </c>
      <c r="D73" s="16">
        <v>4711</v>
      </c>
      <c r="E73" s="16">
        <v>5214</v>
      </c>
      <c r="F73" s="16">
        <v>5116</v>
      </c>
      <c r="G73" s="16">
        <v>5185</v>
      </c>
      <c r="H73" s="16">
        <v>5177</v>
      </c>
      <c r="I73" s="16">
        <v>5133</v>
      </c>
      <c r="J73" s="16">
        <v>4890</v>
      </c>
      <c r="K73" s="16">
        <v>5032</v>
      </c>
      <c r="L73" s="16">
        <v>4791</v>
      </c>
      <c r="M73" s="51">
        <v>5158</v>
      </c>
      <c r="N73" s="18">
        <f t="shared" si="2"/>
        <v>5009.833333333333</v>
      </c>
    </row>
    <row r="74" spans="1:14" ht="12" customHeight="1">
      <c r="A74" s="10" t="str">
        <f>'Pregnant Women Participating'!A74</f>
        <v>Nebraska</v>
      </c>
      <c r="B74" s="18">
        <v>10862</v>
      </c>
      <c r="C74" s="16">
        <v>10298</v>
      </c>
      <c r="D74" s="16">
        <v>10421</v>
      </c>
      <c r="E74" s="16">
        <v>10760</v>
      </c>
      <c r="F74" s="16">
        <v>10452</v>
      </c>
      <c r="G74" s="16">
        <v>10636</v>
      </c>
      <c r="H74" s="16">
        <v>10650</v>
      </c>
      <c r="I74" s="16">
        <v>10325</v>
      </c>
      <c r="J74" s="16">
        <v>10576</v>
      </c>
      <c r="K74" s="16">
        <v>10916</v>
      </c>
      <c r="L74" s="16">
        <v>10713</v>
      </c>
      <c r="M74" s="51">
        <v>10450</v>
      </c>
      <c r="N74" s="18">
        <f t="shared" si="2"/>
        <v>10588.25</v>
      </c>
    </row>
    <row r="75" spans="1:14" ht="12" customHeight="1">
      <c r="A75" s="10" t="str">
        <f>'Pregnant Women Participating'!A75</f>
        <v>North Dakota</v>
      </c>
      <c r="B75" s="18">
        <v>3254</v>
      </c>
      <c r="C75" s="16">
        <v>3078</v>
      </c>
      <c r="D75" s="16">
        <v>3124</v>
      </c>
      <c r="E75" s="16">
        <v>3146</v>
      </c>
      <c r="F75" s="16">
        <v>3029</v>
      </c>
      <c r="G75" s="16">
        <v>3028</v>
      </c>
      <c r="H75" s="16">
        <v>3141</v>
      </c>
      <c r="I75" s="16">
        <v>3030</v>
      </c>
      <c r="J75" s="16">
        <v>3052</v>
      </c>
      <c r="K75" s="16">
        <v>3099</v>
      </c>
      <c r="L75" s="16">
        <v>3066</v>
      </c>
      <c r="M75" s="51">
        <v>3053</v>
      </c>
      <c r="N75" s="18">
        <f t="shared" si="2"/>
        <v>3091.6666666666665</v>
      </c>
    </row>
    <row r="76" spans="1:14" ht="12" customHeight="1">
      <c r="A76" s="10" t="str">
        <f>'Pregnant Women Participating'!A76</f>
        <v>South Dakota</v>
      </c>
      <c r="B76" s="18">
        <v>4714</v>
      </c>
      <c r="C76" s="16">
        <v>4572</v>
      </c>
      <c r="D76" s="16">
        <v>4485</v>
      </c>
      <c r="E76" s="16">
        <v>4601</v>
      </c>
      <c r="F76" s="16">
        <v>4578</v>
      </c>
      <c r="G76" s="16">
        <v>4606</v>
      </c>
      <c r="H76" s="16">
        <v>4622</v>
      </c>
      <c r="I76" s="16">
        <v>4590</v>
      </c>
      <c r="J76" s="16">
        <v>4579</v>
      </c>
      <c r="K76" s="16">
        <v>4608</v>
      </c>
      <c r="L76" s="16">
        <v>4589</v>
      </c>
      <c r="M76" s="51">
        <v>4618</v>
      </c>
      <c r="N76" s="18">
        <f t="shared" si="2"/>
        <v>4596.833333333333</v>
      </c>
    </row>
    <row r="77" spans="1:14" ht="12" customHeight="1">
      <c r="A77" s="10" t="str">
        <f>'Pregnant Women Participating'!A77</f>
        <v>Utah</v>
      </c>
      <c r="B77" s="18">
        <v>18739</v>
      </c>
      <c r="C77" s="16">
        <v>18648</v>
      </c>
      <c r="D77" s="16">
        <v>18642</v>
      </c>
      <c r="E77" s="16">
        <v>18745</v>
      </c>
      <c r="F77" s="16">
        <v>18818</v>
      </c>
      <c r="G77" s="16">
        <v>19036</v>
      </c>
      <c r="H77" s="16">
        <v>18834</v>
      </c>
      <c r="I77" s="16">
        <v>18558</v>
      </c>
      <c r="J77" s="16">
        <v>18697</v>
      </c>
      <c r="K77" s="16">
        <v>18687</v>
      </c>
      <c r="L77" s="16">
        <v>19095</v>
      </c>
      <c r="M77" s="51">
        <v>19452</v>
      </c>
      <c r="N77" s="18">
        <f t="shared" si="2"/>
        <v>18829.25</v>
      </c>
    </row>
    <row r="78" spans="1:14" ht="12" customHeight="1">
      <c r="A78" s="10" t="str">
        <f>'Pregnant Women Participating'!A78</f>
        <v>Wyoming</v>
      </c>
      <c r="B78" s="18">
        <v>3184</v>
      </c>
      <c r="C78" s="16">
        <v>2956</v>
      </c>
      <c r="D78" s="16">
        <v>3076</v>
      </c>
      <c r="E78" s="16">
        <v>3186</v>
      </c>
      <c r="F78" s="16">
        <v>3135</v>
      </c>
      <c r="G78" s="16">
        <v>3229</v>
      </c>
      <c r="H78" s="16">
        <v>3335</v>
      </c>
      <c r="I78" s="16">
        <v>3301</v>
      </c>
      <c r="J78" s="16">
        <v>3388</v>
      </c>
      <c r="K78" s="16">
        <v>3394</v>
      </c>
      <c r="L78" s="16">
        <v>3434</v>
      </c>
      <c r="M78" s="51">
        <v>3412</v>
      </c>
      <c r="N78" s="18">
        <f t="shared" si="2"/>
        <v>3252.5</v>
      </c>
    </row>
    <row r="79" spans="1:14" ht="12" customHeight="1">
      <c r="A79" s="10" t="str">
        <f>'Pregnant Women Participating'!A79</f>
        <v>Ute Mountain Ute Tribe, CO</v>
      </c>
      <c r="B79" s="18">
        <v>47</v>
      </c>
      <c r="C79" s="16">
        <v>47</v>
      </c>
      <c r="D79" s="16">
        <v>49</v>
      </c>
      <c r="E79" s="16">
        <v>47</v>
      </c>
      <c r="F79" s="16">
        <v>47</v>
      </c>
      <c r="G79" s="16">
        <v>45</v>
      </c>
      <c r="H79" s="16">
        <v>46</v>
      </c>
      <c r="I79" s="16">
        <v>49</v>
      </c>
      <c r="J79" s="16">
        <v>48</v>
      </c>
      <c r="K79" s="16">
        <v>45</v>
      </c>
      <c r="L79" s="16">
        <v>46</v>
      </c>
      <c r="M79" s="51">
        <v>42</v>
      </c>
      <c r="N79" s="18">
        <f t="shared" si="2"/>
        <v>46.5</v>
      </c>
    </row>
    <row r="80" spans="1:14" ht="12" customHeight="1">
      <c r="A80" s="10" t="str">
        <f>'Pregnant Women Participating'!A80</f>
        <v>Omaha Sioux, NE</v>
      </c>
      <c r="B80" s="18">
        <v>50</v>
      </c>
      <c r="C80" s="16">
        <v>44</v>
      </c>
      <c r="D80" s="16">
        <v>46</v>
      </c>
      <c r="E80" s="16">
        <v>45</v>
      </c>
      <c r="F80" s="16">
        <v>54</v>
      </c>
      <c r="G80" s="16">
        <v>51</v>
      </c>
      <c r="H80" s="16">
        <v>51</v>
      </c>
      <c r="I80" s="16">
        <v>49</v>
      </c>
      <c r="J80" s="16">
        <v>47</v>
      </c>
      <c r="K80" s="16">
        <v>48</v>
      </c>
      <c r="L80" s="16">
        <v>34</v>
      </c>
      <c r="M80" s="51">
        <v>42</v>
      </c>
      <c r="N80" s="18">
        <f t="shared" si="2"/>
        <v>46.75</v>
      </c>
    </row>
    <row r="81" spans="1:14" ht="12" customHeight="1">
      <c r="A81" s="10" t="str">
        <f>'Pregnant Women Participating'!A81</f>
        <v>Santee Sioux, NE</v>
      </c>
      <c r="B81" s="18">
        <v>21</v>
      </c>
      <c r="C81" s="16">
        <v>21</v>
      </c>
      <c r="D81" s="16">
        <v>19</v>
      </c>
      <c r="E81" s="16">
        <v>18</v>
      </c>
      <c r="F81" s="16">
        <v>18</v>
      </c>
      <c r="G81" s="16">
        <v>18</v>
      </c>
      <c r="H81" s="16">
        <v>13</v>
      </c>
      <c r="I81" s="16">
        <v>12</v>
      </c>
      <c r="J81" s="16">
        <v>14</v>
      </c>
      <c r="K81" s="16">
        <v>11</v>
      </c>
      <c r="L81" s="16">
        <v>11</v>
      </c>
      <c r="M81" s="51">
        <v>11</v>
      </c>
      <c r="N81" s="18">
        <f t="shared" si="2"/>
        <v>15.583333333333334</v>
      </c>
    </row>
    <row r="82" spans="1:14" ht="12" customHeight="1">
      <c r="A82" s="10" t="str">
        <f>'Pregnant Women Participating'!A82</f>
        <v>Winnebago Tribe, NE</v>
      </c>
      <c r="B82" s="18">
        <v>32</v>
      </c>
      <c r="C82" s="16">
        <v>31</v>
      </c>
      <c r="D82" s="16">
        <v>25</v>
      </c>
      <c r="E82" s="16">
        <v>30</v>
      </c>
      <c r="F82" s="16">
        <v>36</v>
      </c>
      <c r="G82" s="16">
        <v>40</v>
      </c>
      <c r="H82" s="16">
        <v>37</v>
      </c>
      <c r="I82" s="16">
        <v>33</v>
      </c>
      <c r="J82" s="16">
        <v>36</v>
      </c>
      <c r="K82" s="16">
        <v>35</v>
      </c>
      <c r="L82" s="16">
        <v>40</v>
      </c>
      <c r="M82" s="51">
        <v>48</v>
      </c>
      <c r="N82" s="18">
        <f t="shared" si="2"/>
        <v>35.25</v>
      </c>
    </row>
    <row r="83" spans="1:14" ht="12" customHeight="1">
      <c r="A83" s="10" t="str">
        <f>'Pregnant Women Participating'!A83</f>
        <v>Standing Rock Sioux Tribe, ND</v>
      </c>
      <c r="B83" s="18">
        <v>156</v>
      </c>
      <c r="C83" s="16">
        <v>130</v>
      </c>
      <c r="D83" s="16">
        <v>131</v>
      </c>
      <c r="E83" s="16">
        <v>139</v>
      </c>
      <c r="F83" s="16">
        <v>131</v>
      </c>
      <c r="G83" s="16">
        <v>126</v>
      </c>
      <c r="H83" s="16">
        <v>141</v>
      </c>
      <c r="I83" s="16">
        <v>141</v>
      </c>
      <c r="J83" s="16">
        <v>123</v>
      </c>
      <c r="K83" s="16">
        <v>139</v>
      </c>
      <c r="L83" s="16">
        <v>152</v>
      </c>
      <c r="M83" s="51">
        <v>138</v>
      </c>
      <c r="N83" s="18">
        <f t="shared" si="2"/>
        <v>137.25</v>
      </c>
    </row>
    <row r="84" spans="1:14" ht="12" customHeight="1">
      <c r="A84" s="10" t="str">
        <f>'Pregnant Women Participating'!A84</f>
        <v>Three Affiliated Tribes, ND</v>
      </c>
      <c r="B84" s="18">
        <v>67</v>
      </c>
      <c r="C84" s="16">
        <v>63</v>
      </c>
      <c r="D84" s="16">
        <v>61</v>
      </c>
      <c r="E84" s="16">
        <v>61</v>
      </c>
      <c r="F84" s="16">
        <v>48</v>
      </c>
      <c r="G84" s="16">
        <v>45</v>
      </c>
      <c r="H84" s="16">
        <v>46</v>
      </c>
      <c r="I84" s="16">
        <v>41</v>
      </c>
      <c r="J84" s="16">
        <v>49</v>
      </c>
      <c r="K84" s="16">
        <v>58</v>
      </c>
      <c r="L84" s="16">
        <v>56</v>
      </c>
      <c r="M84" s="51">
        <v>59</v>
      </c>
      <c r="N84" s="18">
        <f t="shared" si="2"/>
        <v>54.5</v>
      </c>
    </row>
    <row r="85" spans="1:14" ht="12" customHeight="1">
      <c r="A85" s="10" t="str">
        <f>'Pregnant Women Participating'!A85</f>
        <v>Cheyenne River Sioux, SD</v>
      </c>
      <c r="B85" s="18">
        <v>141</v>
      </c>
      <c r="C85" s="16">
        <v>143</v>
      </c>
      <c r="D85" s="16">
        <v>147</v>
      </c>
      <c r="E85" s="16">
        <v>153</v>
      </c>
      <c r="F85" s="16">
        <v>132</v>
      </c>
      <c r="G85" s="16">
        <v>134</v>
      </c>
      <c r="H85" s="16">
        <v>127</v>
      </c>
      <c r="I85" s="16">
        <v>125</v>
      </c>
      <c r="J85" s="16">
        <v>114</v>
      </c>
      <c r="K85" s="16">
        <v>115</v>
      </c>
      <c r="L85" s="16">
        <v>121</v>
      </c>
      <c r="M85" s="51">
        <v>122</v>
      </c>
      <c r="N85" s="18">
        <f t="shared" si="2"/>
        <v>131.16666666666666</v>
      </c>
    </row>
    <row r="86" spans="1:14" ht="12" customHeight="1">
      <c r="A86" s="10" t="str">
        <f>'Pregnant Women Participating'!A86</f>
        <v>Rosebud Sioux, SD</v>
      </c>
      <c r="B86" s="18">
        <v>286</v>
      </c>
      <c r="C86" s="16">
        <v>291</v>
      </c>
      <c r="D86" s="16">
        <v>285</v>
      </c>
      <c r="E86" s="16">
        <v>296</v>
      </c>
      <c r="F86" s="16">
        <v>284</v>
      </c>
      <c r="G86" s="16">
        <v>294</v>
      </c>
      <c r="H86" s="16">
        <v>283</v>
      </c>
      <c r="I86" s="16">
        <v>285</v>
      </c>
      <c r="J86" s="16">
        <v>290</v>
      </c>
      <c r="K86" s="16">
        <v>289</v>
      </c>
      <c r="L86" s="16">
        <v>258</v>
      </c>
      <c r="M86" s="51">
        <v>260</v>
      </c>
      <c r="N86" s="18">
        <f t="shared" si="2"/>
        <v>283.4166666666667</v>
      </c>
    </row>
    <row r="87" spans="1:14" ht="12" customHeight="1">
      <c r="A87" s="10" t="str">
        <f>'Pregnant Women Participating'!A87</f>
        <v>Northern Arapahoe, WY</v>
      </c>
      <c r="B87" s="18">
        <v>120</v>
      </c>
      <c r="C87" s="16">
        <v>107</v>
      </c>
      <c r="D87" s="16">
        <v>116</v>
      </c>
      <c r="E87" s="16">
        <v>132</v>
      </c>
      <c r="F87" s="16">
        <v>125</v>
      </c>
      <c r="G87" s="16">
        <v>127</v>
      </c>
      <c r="H87" s="16">
        <v>111</v>
      </c>
      <c r="I87" s="16">
        <v>109</v>
      </c>
      <c r="J87" s="16">
        <v>101</v>
      </c>
      <c r="K87" s="16">
        <v>85</v>
      </c>
      <c r="L87" s="16">
        <v>100</v>
      </c>
      <c r="M87" s="51">
        <v>99</v>
      </c>
      <c r="N87" s="18">
        <f t="shared" si="2"/>
        <v>111</v>
      </c>
    </row>
    <row r="88" spans="1:14" ht="12" customHeight="1">
      <c r="A88" s="10" t="str">
        <f>'Pregnant Women Participating'!A88</f>
        <v>Shoshone Tribe, WY</v>
      </c>
      <c r="B88" s="18">
        <v>29</v>
      </c>
      <c r="C88" s="16">
        <v>31</v>
      </c>
      <c r="D88" s="16">
        <v>29</v>
      </c>
      <c r="E88" s="16">
        <v>29</v>
      </c>
      <c r="F88" s="16">
        <v>32</v>
      </c>
      <c r="G88" s="16">
        <v>35</v>
      </c>
      <c r="H88" s="16">
        <v>37</v>
      </c>
      <c r="I88" s="16">
        <v>37</v>
      </c>
      <c r="J88" s="16">
        <v>37</v>
      </c>
      <c r="K88" s="16">
        <v>38</v>
      </c>
      <c r="L88" s="16">
        <v>44</v>
      </c>
      <c r="M88" s="51">
        <v>40</v>
      </c>
      <c r="N88" s="18">
        <f t="shared" si="2"/>
        <v>34.833333333333336</v>
      </c>
    </row>
    <row r="89" spans="1:14" s="23" customFormat="1" ht="24.75" customHeight="1">
      <c r="A89" s="19" t="str">
        <f>'Pregnant Women Participating'!A89</f>
        <v>Mountain Plains</v>
      </c>
      <c r="B89" s="21">
        <v>147100</v>
      </c>
      <c r="C89" s="20">
        <v>142864</v>
      </c>
      <c r="D89" s="20">
        <v>143348</v>
      </c>
      <c r="E89" s="20">
        <v>145103</v>
      </c>
      <c r="F89" s="20">
        <v>144498</v>
      </c>
      <c r="G89" s="20">
        <v>146960</v>
      </c>
      <c r="H89" s="20">
        <v>146818</v>
      </c>
      <c r="I89" s="20">
        <v>144613</v>
      </c>
      <c r="J89" s="20">
        <v>145386</v>
      </c>
      <c r="K89" s="20">
        <v>147071</v>
      </c>
      <c r="L89" s="20">
        <v>146705</v>
      </c>
      <c r="M89" s="50">
        <v>149209</v>
      </c>
      <c r="N89" s="21">
        <f t="shared" si="2"/>
        <v>145806.25</v>
      </c>
    </row>
    <row r="90" spans="1:14" ht="12" customHeight="1">
      <c r="A90" s="11" t="str">
        <f>'Pregnant Women Participating'!A90</f>
        <v>Alaska</v>
      </c>
      <c r="B90" s="18">
        <v>6156</v>
      </c>
      <c r="C90" s="16">
        <v>5957</v>
      </c>
      <c r="D90" s="16">
        <v>5950</v>
      </c>
      <c r="E90" s="16">
        <v>6118</v>
      </c>
      <c r="F90" s="16">
        <v>6137</v>
      </c>
      <c r="G90" s="16">
        <v>6219</v>
      </c>
      <c r="H90" s="16">
        <v>6187</v>
      </c>
      <c r="I90" s="16">
        <v>6219</v>
      </c>
      <c r="J90" s="16">
        <v>6290</v>
      </c>
      <c r="K90" s="16">
        <v>6401</v>
      </c>
      <c r="L90" s="16">
        <v>6388</v>
      </c>
      <c r="M90" s="51">
        <v>6219</v>
      </c>
      <c r="N90" s="18">
        <f t="shared" si="2"/>
        <v>6186.75</v>
      </c>
    </row>
    <row r="91" spans="1:14" ht="12" customHeight="1">
      <c r="A91" s="11" t="str">
        <f>'Pregnant Women Participating'!A91</f>
        <v>American Samoa</v>
      </c>
      <c r="B91" s="18">
        <v>1375</v>
      </c>
      <c r="C91" s="16">
        <v>1371</v>
      </c>
      <c r="D91" s="16">
        <v>1403</v>
      </c>
      <c r="E91" s="16">
        <v>1409</v>
      </c>
      <c r="F91" s="16">
        <v>1431</v>
      </c>
      <c r="G91" s="16">
        <v>1490</v>
      </c>
      <c r="H91" s="16">
        <v>1454</v>
      </c>
      <c r="I91" s="16">
        <v>1424</v>
      </c>
      <c r="J91" s="16">
        <v>1427</v>
      </c>
      <c r="K91" s="16">
        <v>1417</v>
      </c>
      <c r="L91" s="16">
        <v>1442</v>
      </c>
      <c r="M91" s="51">
        <v>1387</v>
      </c>
      <c r="N91" s="18">
        <f t="shared" si="2"/>
        <v>1419.1666666666667</v>
      </c>
    </row>
    <row r="92" spans="1:14" ht="12" customHeight="1">
      <c r="A92" s="11" t="str">
        <f>'Pregnant Women Participating'!A92</f>
        <v>Arizona</v>
      </c>
      <c r="B92" s="18">
        <v>46076</v>
      </c>
      <c r="C92" s="16">
        <v>44723</v>
      </c>
      <c r="D92" s="16">
        <v>45120</v>
      </c>
      <c r="E92" s="16">
        <v>45322</v>
      </c>
      <c r="F92" s="16">
        <v>44754</v>
      </c>
      <c r="G92" s="16">
        <v>45143</v>
      </c>
      <c r="H92" s="16">
        <v>45507</v>
      </c>
      <c r="I92" s="16">
        <v>44246</v>
      </c>
      <c r="J92" s="16">
        <v>44467</v>
      </c>
      <c r="K92" s="16">
        <v>44979</v>
      </c>
      <c r="L92" s="16">
        <v>44739</v>
      </c>
      <c r="M92" s="51">
        <v>44108</v>
      </c>
      <c r="N92" s="18">
        <f t="shared" si="2"/>
        <v>44932</v>
      </c>
    </row>
    <row r="93" spans="1:14" ht="12" customHeight="1">
      <c r="A93" s="11" t="str">
        <f>'Pregnant Women Participating'!A93</f>
        <v>California</v>
      </c>
      <c r="B93" s="18">
        <v>346611</v>
      </c>
      <c r="C93" s="16">
        <v>332553</v>
      </c>
      <c r="D93" s="16">
        <v>336403</v>
      </c>
      <c r="E93" s="16">
        <v>343456</v>
      </c>
      <c r="F93" s="16">
        <v>337961</v>
      </c>
      <c r="G93" s="16">
        <v>342146</v>
      </c>
      <c r="H93" s="16">
        <v>341535</v>
      </c>
      <c r="I93" s="16">
        <v>336001</v>
      </c>
      <c r="J93" s="16">
        <v>339006</v>
      </c>
      <c r="K93" s="16">
        <v>340420</v>
      </c>
      <c r="L93" s="16">
        <v>336216</v>
      </c>
      <c r="M93" s="51">
        <v>329437</v>
      </c>
      <c r="N93" s="18">
        <f t="shared" si="2"/>
        <v>338478.75</v>
      </c>
    </row>
    <row r="94" spans="1:14" ht="12" customHeight="1">
      <c r="A94" s="11" t="str">
        <f>'Pregnant Women Participating'!A94</f>
        <v>Guam</v>
      </c>
      <c r="B94" s="18">
        <v>1620</v>
      </c>
      <c r="C94" s="16">
        <v>1537</v>
      </c>
      <c r="D94" s="16">
        <v>1559</v>
      </c>
      <c r="E94" s="16">
        <v>1419</v>
      </c>
      <c r="F94" s="16">
        <v>1382</v>
      </c>
      <c r="G94" s="16">
        <v>1398</v>
      </c>
      <c r="H94" s="16">
        <v>1472</v>
      </c>
      <c r="I94" s="16">
        <v>1540</v>
      </c>
      <c r="J94" s="16">
        <v>1595</v>
      </c>
      <c r="K94" s="16">
        <v>1575</v>
      </c>
      <c r="L94" s="16">
        <v>1565</v>
      </c>
      <c r="M94" s="51">
        <v>1555</v>
      </c>
      <c r="N94" s="18">
        <f t="shared" si="2"/>
        <v>1518.0833333333333</v>
      </c>
    </row>
    <row r="95" spans="1:14" ht="12" customHeight="1">
      <c r="A95" s="11" t="str">
        <f>'Pregnant Women Participating'!A95</f>
        <v>Hawaii</v>
      </c>
      <c r="B95" s="18">
        <v>9108</v>
      </c>
      <c r="C95" s="16">
        <v>8744</v>
      </c>
      <c r="D95" s="16">
        <v>8626</v>
      </c>
      <c r="E95" s="16">
        <v>8757</v>
      </c>
      <c r="F95" s="16">
        <v>8587</v>
      </c>
      <c r="G95" s="16">
        <v>8723</v>
      </c>
      <c r="H95" s="16">
        <v>8824</v>
      </c>
      <c r="I95" s="16">
        <v>8577</v>
      </c>
      <c r="J95" s="16">
        <v>8781</v>
      </c>
      <c r="K95" s="16">
        <v>8866</v>
      </c>
      <c r="L95" s="16">
        <v>8805</v>
      </c>
      <c r="M95" s="51">
        <v>8891</v>
      </c>
      <c r="N95" s="18">
        <f t="shared" si="2"/>
        <v>8774.083333333334</v>
      </c>
    </row>
    <row r="96" spans="1:14" ht="12" customHeight="1">
      <c r="A96" s="11" t="str">
        <f>'Pregnant Women Participating'!A96</f>
        <v>Idaho</v>
      </c>
      <c r="B96" s="18">
        <v>10675</v>
      </c>
      <c r="C96" s="16">
        <v>10149</v>
      </c>
      <c r="D96" s="16">
        <v>10286</v>
      </c>
      <c r="E96" s="16">
        <v>10584</v>
      </c>
      <c r="F96" s="16">
        <v>10496</v>
      </c>
      <c r="G96" s="16">
        <v>10719</v>
      </c>
      <c r="H96" s="16">
        <v>10960</v>
      </c>
      <c r="I96" s="16">
        <v>10579</v>
      </c>
      <c r="J96" s="16">
        <v>10679</v>
      </c>
      <c r="K96" s="16">
        <v>10898</v>
      </c>
      <c r="L96" s="16">
        <v>10559</v>
      </c>
      <c r="M96" s="51">
        <v>10853</v>
      </c>
      <c r="N96" s="18">
        <f t="shared" si="2"/>
        <v>10619.75</v>
      </c>
    </row>
    <row r="97" spans="1:14" ht="12" customHeight="1">
      <c r="A97" s="11" t="str">
        <f>'Pregnant Women Participating'!A97</f>
        <v>Nevada</v>
      </c>
      <c r="B97" s="18">
        <v>16759</v>
      </c>
      <c r="C97" s="16">
        <v>16455</v>
      </c>
      <c r="D97" s="16">
        <v>16579</v>
      </c>
      <c r="E97" s="16">
        <v>16764</v>
      </c>
      <c r="F97" s="16">
        <v>16459</v>
      </c>
      <c r="G97" s="16">
        <v>16607</v>
      </c>
      <c r="H97" s="16">
        <v>16665</v>
      </c>
      <c r="I97" s="16">
        <v>16372</v>
      </c>
      <c r="J97" s="16">
        <v>16435</v>
      </c>
      <c r="K97" s="16">
        <v>16694</v>
      </c>
      <c r="L97" s="16">
        <v>17070</v>
      </c>
      <c r="M97" s="51">
        <v>17054</v>
      </c>
      <c r="N97" s="18">
        <f t="shared" si="2"/>
        <v>16659.416666666668</v>
      </c>
    </row>
    <row r="98" spans="1:14" ht="12" customHeight="1">
      <c r="A98" s="11" t="str">
        <f>'Pregnant Women Participating'!A98</f>
        <v>Oregon</v>
      </c>
      <c r="B98" s="18">
        <v>27876</v>
      </c>
      <c r="C98" s="16">
        <v>27409</v>
      </c>
      <c r="D98" s="16">
        <v>27110</v>
      </c>
      <c r="E98" s="16">
        <v>27542</v>
      </c>
      <c r="F98" s="16">
        <v>27590</v>
      </c>
      <c r="G98" s="16">
        <v>27713</v>
      </c>
      <c r="H98" s="16">
        <v>27785</v>
      </c>
      <c r="I98" s="16">
        <v>27421</v>
      </c>
      <c r="J98" s="16">
        <v>27397</v>
      </c>
      <c r="K98" s="16">
        <v>27139</v>
      </c>
      <c r="L98" s="16">
        <v>26902</v>
      </c>
      <c r="M98" s="51">
        <v>26960</v>
      </c>
      <c r="N98" s="18">
        <f t="shared" si="2"/>
        <v>27403.666666666668</v>
      </c>
    </row>
    <row r="99" spans="1:14" ht="12" customHeight="1">
      <c r="A99" s="11" t="str">
        <f>'Pregnant Women Participating'!A99</f>
        <v>Washington</v>
      </c>
      <c r="B99" s="18">
        <v>46236</v>
      </c>
      <c r="C99" s="16">
        <v>45322</v>
      </c>
      <c r="D99" s="16">
        <v>45169</v>
      </c>
      <c r="E99" s="16">
        <v>46732</v>
      </c>
      <c r="F99" s="16">
        <v>46032</v>
      </c>
      <c r="G99" s="16">
        <v>47264</v>
      </c>
      <c r="H99" s="16">
        <v>47450</v>
      </c>
      <c r="I99" s="16">
        <v>46404</v>
      </c>
      <c r="J99" s="16">
        <v>47199</v>
      </c>
      <c r="K99" s="16">
        <v>47104</v>
      </c>
      <c r="L99" s="16">
        <v>46458</v>
      </c>
      <c r="M99" s="51">
        <v>46959</v>
      </c>
      <c r="N99" s="18">
        <f t="shared" si="2"/>
        <v>46527.416666666664</v>
      </c>
    </row>
    <row r="100" spans="1:14" ht="12" customHeight="1">
      <c r="A100" s="11" t="str">
        <f>'Pregnant Women Participating'!A100</f>
        <v>Northern Marianas</v>
      </c>
      <c r="B100" s="18">
        <v>549</v>
      </c>
      <c r="C100" s="16">
        <v>860</v>
      </c>
      <c r="D100" s="16">
        <v>910</v>
      </c>
      <c r="E100" s="16">
        <v>890</v>
      </c>
      <c r="F100" s="16">
        <v>890</v>
      </c>
      <c r="G100" s="16">
        <v>936</v>
      </c>
      <c r="H100" s="16">
        <v>980</v>
      </c>
      <c r="I100" s="16">
        <v>987</v>
      </c>
      <c r="J100" s="16">
        <v>990</v>
      </c>
      <c r="K100" s="16">
        <v>1003</v>
      </c>
      <c r="L100" s="16">
        <v>988</v>
      </c>
      <c r="M100" s="51">
        <v>946</v>
      </c>
      <c r="N100" s="18">
        <f t="shared" si="2"/>
        <v>910.75</v>
      </c>
    </row>
    <row r="101" spans="1:14" ht="12" customHeight="1">
      <c r="A101" s="11" t="str">
        <f>'Pregnant Women Participating'!A101</f>
        <v>Inter-Tribal Council, AZ</v>
      </c>
      <c r="B101" s="18">
        <v>2543</v>
      </c>
      <c r="C101" s="16">
        <v>2418</v>
      </c>
      <c r="D101" s="16">
        <v>2453</v>
      </c>
      <c r="E101" s="16">
        <v>2562</v>
      </c>
      <c r="F101" s="16">
        <v>2419</v>
      </c>
      <c r="G101" s="16">
        <v>2403</v>
      </c>
      <c r="H101" s="16">
        <v>2486</v>
      </c>
      <c r="I101" s="16">
        <v>2403</v>
      </c>
      <c r="J101" s="16">
        <v>2422</v>
      </c>
      <c r="K101" s="16">
        <v>2441</v>
      </c>
      <c r="L101" s="16">
        <v>2504</v>
      </c>
      <c r="M101" s="51">
        <v>2494</v>
      </c>
      <c r="N101" s="18">
        <f t="shared" si="2"/>
        <v>2462.3333333333335</v>
      </c>
    </row>
    <row r="102" spans="1:14" ht="12" customHeight="1">
      <c r="A102" s="11" t="str">
        <f>'Pregnant Women Participating'!A102</f>
        <v>Navajo Nation, AZ</v>
      </c>
      <c r="B102" s="18">
        <v>2709</v>
      </c>
      <c r="C102" s="16">
        <v>2549</v>
      </c>
      <c r="D102" s="16">
        <v>2620</v>
      </c>
      <c r="E102" s="16">
        <v>2777</v>
      </c>
      <c r="F102" s="16">
        <v>2609</v>
      </c>
      <c r="G102" s="16">
        <v>2685</v>
      </c>
      <c r="H102" s="16">
        <v>2629</v>
      </c>
      <c r="I102" s="16">
        <v>2380</v>
      </c>
      <c r="J102" s="16">
        <v>2402</v>
      </c>
      <c r="K102" s="16">
        <v>2400</v>
      </c>
      <c r="L102" s="16">
        <v>2550</v>
      </c>
      <c r="M102" s="51">
        <v>2653</v>
      </c>
      <c r="N102" s="18">
        <f>IF(SUM(B102:M102)&gt;0,AVERAGE(B102:M102)," ")</f>
        <v>2580.25</v>
      </c>
    </row>
    <row r="103" spans="1:14" ht="12" customHeight="1">
      <c r="A103" s="11" t="str">
        <f>'Pregnant Women Participating'!A103</f>
        <v>Inter-Tribal Council, NV</v>
      </c>
      <c r="B103" s="18">
        <v>397</v>
      </c>
      <c r="C103" s="16">
        <v>349</v>
      </c>
      <c r="D103" s="16">
        <v>376</v>
      </c>
      <c r="E103" s="16">
        <v>387</v>
      </c>
      <c r="F103" s="16">
        <v>350</v>
      </c>
      <c r="G103" s="16">
        <v>347</v>
      </c>
      <c r="H103" s="16">
        <v>360</v>
      </c>
      <c r="I103" s="16">
        <v>365</v>
      </c>
      <c r="J103" s="16">
        <v>372</v>
      </c>
      <c r="K103" s="16">
        <v>363</v>
      </c>
      <c r="L103" s="16">
        <v>359</v>
      </c>
      <c r="M103" s="51">
        <v>358</v>
      </c>
      <c r="N103" s="18">
        <f>IF(SUM(B103:M103)&gt;0,AVERAGE(B103:M103)," ")</f>
        <v>365.25</v>
      </c>
    </row>
    <row r="104" spans="1:14" s="23" customFormat="1" ht="24.75" customHeight="1">
      <c r="A104" s="19" t="str">
        <f>'Pregnant Women Participating'!A104</f>
        <v>Western Region</v>
      </c>
      <c r="B104" s="21">
        <v>518690</v>
      </c>
      <c r="C104" s="20">
        <v>500396</v>
      </c>
      <c r="D104" s="20">
        <v>504564</v>
      </c>
      <c r="E104" s="20">
        <v>514719</v>
      </c>
      <c r="F104" s="20">
        <v>507097</v>
      </c>
      <c r="G104" s="20">
        <v>513793</v>
      </c>
      <c r="H104" s="20">
        <v>514294</v>
      </c>
      <c r="I104" s="20">
        <v>504918</v>
      </c>
      <c r="J104" s="20">
        <v>509462</v>
      </c>
      <c r="K104" s="20">
        <v>511700</v>
      </c>
      <c r="L104" s="20">
        <v>506545</v>
      </c>
      <c r="M104" s="50">
        <v>499874</v>
      </c>
      <c r="N104" s="21">
        <f>IF(SUM(B104:M104)&gt;0,AVERAGE(B104:M104)," ")</f>
        <v>508837.6666666667</v>
      </c>
    </row>
    <row r="105" spans="1:14" s="38" customFormat="1" ht="16.5" customHeight="1" thickBot="1">
      <c r="A105" s="35" t="str">
        <f>'Pregnant Women Participating'!A105</f>
        <v>TOTAL</v>
      </c>
      <c r="B105" s="36">
        <v>2207372</v>
      </c>
      <c r="C105" s="37">
        <v>2152737</v>
      </c>
      <c r="D105" s="37">
        <v>2146972</v>
      </c>
      <c r="E105" s="37">
        <v>2161557</v>
      </c>
      <c r="F105" s="37">
        <v>2149827</v>
      </c>
      <c r="G105" s="37">
        <v>2182454</v>
      </c>
      <c r="H105" s="37">
        <v>2193283</v>
      </c>
      <c r="I105" s="37">
        <v>2175527</v>
      </c>
      <c r="J105" s="37">
        <v>2195662</v>
      </c>
      <c r="K105" s="37">
        <v>2213910</v>
      </c>
      <c r="L105" s="37">
        <v>2210756</v>
      </c>
      <c r="M105" s="53">
        <v>2198681</v>
      </c>
      <c r="N105" s="36">
        <f>IF(SUM(B105:M105)&gt;0,AVERAGE(B105:M105)," ")</f>
        <v>2182394.8333333335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15782</v>
      </c>
      <c r="C6" s="16">
        <v>15503</v>
      </c>
      <c r="D6" s="16">
        <v>15574</v>
      </c>
      <c r="E6" s="16">
        <v>15640</v>
      </c>
      <c r="F6" s="16">
        <v>15490</v>
      </c>
      <c r="G6" s="16">
        <v>15706</v>
      </c>
      <c r="H6" s="16">
        <v>15695</v>
      </c>
      <c r="I6" s="16">
        <v>15608</v>
      </c>
      <c r="J6" s="16">
        <v>15754</v>
      </c>
      <c r="K6" s="16">
        <v>15837</v>
      </c>
      <c r="L6" s="16">
        <v>15804</v>
      </c>
      <c r="M6" s="51">
        <v>15489</v>
      </c>
      <c r="N6" s="18">
        <f aca="true" t="shared" si="0" ref="N6:N37">IF(SUM(B6:M6)&gt;0,AVERAGE(B6:M6)," ")</f>
        <v>15656.833333333334</v>
      </c>
    </row>
    <row r="7" spans="1:14" ht="12" customHeight="1">
      <c r="A7" s="10" t="str">
        <f>'Pregnant Women Participating'!A7</f>
        <v>Maine</v>
      </c>
      <c r="B7" s="18">
        <v>5805</v>
      </c>
      <c r="C7" s="16">
        <v>5814</v>
      </c>
      <c r="D7" s="16">
        <v>5768</v>
      </c>
      <c r="E7" s="16">
        <v>5777</v>
      </c>
      <c r="F7" s="16">
        <v>5776</v>
      </c>
      <c r="G7" s="16">
        <v>5883</v>
      </c>
      <c r="H7" s="16">
        <v>5831</v>
      </c>
      <c r="I7" s="16">
        <v>5775</v>
      </c>
      <c r="J7" s="16">
        <v>5822</v>
      </c>
      <c r="K7" s="16">
        <v>5916</v>
      </c>
      <c r="L7" s="16">
        <v>5861</v>
      </c>
      <c r="M7" s="51">
        <v>5780</v>
      </c>
      <c r="N7" s="18">
        <f t="shared" si="0"/>
        <v>5817.333333333333</v>
      </c>
    </row>
    <row r="8" spans="1:14" ht="12" customHeight="1">
      <c r="A8" s="10" t="str">
        <f>'Pregnant Women Participating'!A8</f>
        <v>Massachusetts</v>
      </c>
      <c r="B8" s="18">
        <v>29895</v>
      </c>
      <c r="C8" s="16">
        <v>29298</v>
      </c>
      <c r="D8" s="16">
        <v>29020</v>
      </c>
      <c r="E8" s="16">
        <v>29020</v>
      </c>
      <c r="F8" s="16">
        <v>28700</v>
      </c>
      <c r="G8" s="16">
        <v>29218</v>
      </c>
      <c r="H8" s="16">
        <v>28873</v>
      </c>
      <c r="I8" s="16">
        <v>28789</v>
      </c>
      <c r="J8" s="16">
        <v>28957</v>
      </c>
      <c r="K8" s="16">
        <v>29001</v>
      </c>
      <c r="L8" s="16">
        <v>28834</v>
      </c>
      <c r="M8" s="51">
        <v>28689</v>
      </c>
      <c r="N8" s="18">
        <f t="shared" si="0"/>
        <v>29024.5</v>
      </c>
    </row>
    <row r="9" spans="1:14" ht="12" customHeight="1">
      <c r="A9" s="10" t="str">
        <f>'Pregnant Women Participating'!A9</f>
        <v>New Hampshire</v>
      </c>
      <c r="B9" s="18">
        <v>4700</v>
      </c>
      <c r="C9" s="16">
        <v>4560</v>
      </c>
      <c r="D9" s="16">
        <v>4520</v>
      </c>
      <c r="E9" s="16">
        <v>4479</v>
      </c>
      <c r="F9" s="16">
        <v>4475</v>
      </c>
      <c r="G9" s="16">
        <v>4581</v>
      </c>
      <c r="H9" s="16">
        <v>4545</v>
      </c>
      <c r="I9" s="16">
        <v>4455</v>
      </c>
      <c r="J9" s="16">
        <v>4431</v>
      </c>
      <c r="K9" s="16">
        <v>4515</v>
      </c>
      <c r="L9" s="16">
        <v>4455</v>
      </c>
      <c r="M9" s="51">
        <v>4375</v>
      </c>
      <c r="N9" s="18">
        <f t="shared" si="0"/>
        <v>4507.583333333333</v>
      </c>
    </row>
    <row r="10" spans="1:14" ht="12" customHeight="1">
      <c r="A10" s="10" t="str">
        <f>'Pregnant Women Participating'!A10</f>
        <v>New York</v>
      </c>
      <c r="B10" s="18">
        <v>129192</v>
      </c>
      <c r="C10" s="16">
        <v>127804</v>
      </c>
      <c r="D10" s="16">
        <v>127804</v>
      </c>
      <c r="E10" s="16">
        <v>123527</v>
      </c>
      <c r="F10" s="16">
        <v>123644</v>
      </c>
      <c r="G10" s="16">
        <v>124699</v>
      </c>
      <c r="H10" s="16">
        <v>124890</v>
      </c>
      <c r="I10" s="16">
        <v>124306</v>
      </c>
      <c r="J10" s="16">
        <v>124766</v>
      </c>
      <c r="K10" s="16">
        <v>124816</v>
      </c>
      <c r="L10" s="16">
        <v>125093</v>
      </c>
      <c r="M10" s="51">
        <v>124608</v>
      </c>
      <c r="N10" s="18">
        <f t="shared" si="0"/>
        <v>125429.08333333333</v>
      </c>
    </row>
    <row r="11" spans="1:14" ht="12" customHeight="1">
      <c r="A11" s="10" t="str">
        <f>'Pregnant Women Participating'!A11</f>
        <v>Rhode Island</v>
      </c>
      <c r="B11" s="18">
        <v>6196</v>
      </c>
      <c r="C11" s="16">
        <v>6077</v>
      </c>
      <c r="D11" s="16">
        <v>6064</v>
      </c>
      <c r="E11" s="16">
        <v>6074</v>
      </c>
      <c r="F11" s="16">
        <v>5965</v>
      </c>
      <c r="G11" s="16">
        <v>5968</v>
      </c>
      <c r="H11" s="16">
        <v>5933</v>
      </c>
      <c r="I11" s="16">
        <v>5845</v>
      </c>
      <c r="J11" s="16">
        <v>5838</v>
      </c>
      <c r="K11" s="16">
        <v>5865</v>
      </c>
      <c r="L11" s="16">
        <v>5842</v>
      </c>
      <c r="M11" s="51">
        <v>5864</v>
      </c>
      <c r="N11" s="18">
        <f t="shared" si="0"/>
        <v>5960.916666666667</v>
      </c>
    </row>
    <row r="12" spans="1:14" ht="12" customHeight="1">
      <c r="A12" s="10" t="str">
        <f>'Pregnant Women Participating'!A12</f>
        <v>Vermont</v>
      </c>
      <c r="B12" s="18">
        <v>3369</v>
      </c>
      <c r="C12" s="16">
        <v>3329</v>
      </c>
      <c r="D12" s="16">
        <v>3377</v>
      </c>
      <c r="E12" s="16">
        <v>3335</v>
      </c>
      <c r="F12" s="16">
        <v>3343</v>
      </c>
      <c r="G12" s="16">
        <v>3294</v>
      </c>
      <c r="H12" s="16">
        <v>3310</v>
      </c>
      <c r="I12" s="16">
        <v>3241</v>
      </c>
      <c r="J12" s="16">
        <v>3242</v>
      </c>
      <c r="K12" s="16">
        <v>3173</v>
      </c>
      <c r="L12" s="16">
        <v>3180</v>
      </c>
      <c r="M12" s="51">
        <v>3285</v>
      </c>
      <c r="N12" s="18">
        <f t="shared" si="0"/>
        <v>3289.8333333333335</v>
      </c>
    </row>
    <row r="13" spans="1:14" ht="12" customHeight="1">
      <c r="A13" s="10" t="str">
        <f>'Pregnant Women Participating'!A13</f>
        <v>Indian Township, ME</v>
      </c>
      <c r="B13" s="18">
        <v>11</v>
      </c>
      <c r="C13" s="16">
        <v>12</v>
      </c>
      <c r="D13" s="16">
        <v>12</v>
      </c>
      <c r="E13" s="16">
        <v>10</v>
      </c>
      <c r="F13" s="16">
        <v>11</v>
      </c>
      <c r="G13" s="16">
        <v>16</v>
      </c>
      <c r="H13" s="16">
        <v>15</v>
      </c>
      <c r="I13" s="16">
        <v>14</v>
      </c>
      <c r="J13" s="16">
        <v>18</v>
      </c>
      <c r="K13" s="16">
        <v>17</v>
      </c>
      <c r="L13" s="16">
        <v>17</v>
      </c>
      <c r="M13" s="51">
        <v>18</v>
      </c>
      <c r="N13" s="18">
        <f t="shared" si="0"/>
        <v>14.25</v>
      </c>
    </row>
    <row r="14" spans="1:14" ht="12" customHeight="1">
      <c r="A14" s="10" t="str">
        <f>'Pregnant Women Participating'!A14</f>
        <v>Pleasant Point, ME</v>
      </c>
      <c r="B14" s="18">
        <v>22</v>
      </c>
      <c r="C14" s="16">
        <v>21</v>
      </c>
      <c r="D14" s="16">
        <v>20</v>
      </c>
      <c r="E14" s="16">
        <v>21</v>
      </c>
      <c r="F14" s="16">
        <v>20</v>
      </c>
      <c r="G14" s="16">
        <v>22</v>
      </c>
      <c r="H14" s="16">
        <v>21</v>
      </c>
      <c r="I14" s="16">
        <v>22</v>
      </c>
      <c r="J14" s="16">
        <v>20</v>
      </c>
      <c r="K14" s="16">
        <v>20</v>
      </c>
      <c r="L14" s="16">
        <v>20</v>
      </c>
      <c r="M14" s="51">
        <v>20</v>
      </c>
      <c r="N14" s="18">
        <f t="shared" si="0"/>
        <v>20.75</v>
      </c>
    </row>
    <row r="15" spans="1:14" ht="12" customHeight="1">
      <c r="A15" s="10" t="str">
        <f>'Pregnant Women Participating'!A15</f>
        <v>Seneca Nation, NY</v>
      </c>
      <c r="B15" s="18">
        <v>42</v>
      </c>
      <c r="C15" s="16">
        <v>44</v>
      </c>
      <c r="D15" s="16">
        <v>46</v>
      </c>
      <c r="E15" s="16">
        <v>47</v>
      </c>
      <c r="F15" s="16">
        <v>47</v>
      </c>
      <c r="G15" s="16">
        <v>44</v>
      </c>
      <c r="H15" s="16">
        <v>42</v>
      </c>
      <c r="I15" s="16">
        <v>46</v>
      </c>
      <c r="J15" s="16">
        <v>41</v>
      </c>
      <c r="K15" s="16">
        <v>43</v>
      </c>
      <c r="L15" s="16">
        <v>42</v>
      </c>
      <c r="M15" s="51">
        <v>44</v>
      </c>
      <c r="N15" s="18">
        <f t="shared" si="0"/>
        <v>44</v>
      </c>
    </row>
    <row r="16" spans="1:14" s="22" customFormat="1" ht="24.75" customHeight="1">
      <c r="A16" s="19" t="str">
        <f>'Pregnant Women Participating'!A16</f>
        <v>Northeast Region</v>
      </c>
      <c r="B16" s="21">
        <v>195014</v>
      </c>
      <c r="C16" s="20">
        <v>192462</v>
      </c>
      <c r="D16" s="20">
        <v>192205</v>
      </c>
      <c r="E16" s="20">
        <v>187930</v>
      </c>
      <c r="F16" s="20">
        <v>187471</v>
      </c>
      <c r="G16" s="20">
        <v>189431</v>
      </c>
      <c r="H16" s="20">
        <v>189155</v>
      </c>
      <c r="I16" s="20">
        <v>188101</v>
      </c>
      <c r="J16" s="20">
        <v>188889</v>
      </c>
      <c r="K16" s="20">
        <v>189203</v>
      </c>
      <c r="L16" s="20">
        <v>189148</v>
      </c>
      <c r="M16" s="50">
        <v>188172</v>
      </c>
      <c r="N16" s="21">
        <f t="shared" si="0"/>
        <v>189765.08333333334</v>
      </c>
    </row>
    <row r="17" spans="1:14" ht="12" customHeight="1">
      <c r="A17" s="10" t="str">
        <f>'Pregnant Women Participating'!A17</f>
        <v>Delaware</v>
      </c>
      <c r="B17" s="18">
        <v>6302</v>
      </c>
      <c r="C17" s="16">
        <v>6315</v>
      </c>
      <c r="D17" s="16">
        <v>6317</v>
      </c>
      <c r="E17" s="16">
        <v>6314</v>
      </c>
      <c r="F17" s="16">
        <v>6229</v>
      </c>
      <c r="G17" s="16">
        <v>6394</v>
      </c>
      <c r="H17" s="16">
        <v>6376</v>
      </c>
      <c r="I17" s="16">
        <v>6357</v>
      </c>
      <c r="J17" s="16">
        <v>6326</v>
      </c>
      <c r="K17" s="16">
        <v>6358</v>
      </c>
      <c r="L17" s="16">
        <v>6360</v>
      </c>
      <c r="M17" s="51">
        <v>6417</v>
      </c>
      <c r="N17" s="18">
        <f t="shared" si="0"/>
        <v>6338.75</v>
      </c>
    </row>
    <row r="18" spans="1:14" ht="12" customHeight="1">
      <c r="A18" s="10" t="str">
        <f>'Pregnant Women Participating'!A18</f>
        <v>District of Columbia</v>
      </c>
      <c r="B18" s="18">
        <v>5242</v>
      </c>
      <c r="C18" s="16">
        <v>5132</v>
      </c>
      <c r="D18" s="16">
        <v>5118</v>
      </c>
      <c r="E18" s="16">
        <v>5077</v>
      </c>
      <c r="F18" s="16">
        <v>5087</v>
      </c>
      <c r="G18" s="16">
        <v>5142</v>
      </c>
      <c r="H18" s="16">
        <v>5024</v>
      </c>
      <c r="I18" s="16">
        <v>4976</v>
      </c>
      <c r="J18" s="16">
        <v>5023</v>
      </c>
      <c r="K18" s="16">
        <v>5040</v>
      </c>
      <c r="L18" s="16">
        <v>5035</v>
      </c>
      <c r="M18" s="51">
        <v>4975</v>
      </c>
      <c r="N18" s="18">
        <f t="shared" si="0"/>
        <v>5072.583333333333</v>
      </c>
    </row>
    <row r="19" spans="1:14" ht="12" customHeight="1">
      <c r="A19" s="10" t="str">
        <f>'Pregnant Women Participating'!A19</f>
        <v>Maryland</v>
      </c>
      <c r="B19" s="18">
        <v>37169</v>
      </c>
      <c r="C19" s="16">
        <v>37202</v>
      </c>
      <c r="D19" s="16">
        <v>36687</v>
      </c>
      <c r="E19" s="16">
        <v>36423</v>
      </c>
      <c r="F19" s="16">
        <v>36484</v>
      </c>
      <c r="G19" s="16">
        <v>36856</v>
      </c>
      <c r="H19" s="16">
        <v>36882</v>
      </c>
      <c r="I19" s="16">
        <v>36188</v>
      </c>
      <c r="J19" s="16">
        <v>37056</v>
      </c>
      <c r="K19" s="16">
        <v>37251</v>
      </c>
      <c r="L19" s="16">
        <v>38300</v>
      </c>
      <c r="M19" s="51">
        <v>37222</v>
      </c>
      <c r="N19" s="18">
        <f t="shared" si="0"/>
        <v>36976.666666666664</v>
      </c>
    </row>
    <row r="20" spans="1:14" ht="12" customHeight="1">
      <c r="A20" s="10" t="str">
        <f>'Pregnant Women Participating'!A20</f>
        <v>New Jersey</v>
      </c>
      <c r="B20" s="18">
        <v>42542</v>
      </c>
      <c r="C20" s="16">
        <v>41642</v>
      </c>
      <c r="D20" s="16">
        <v>41427</v>
      </c>
      <c r="E20" s="16">
        <v>41582</v>
      </c>
      <c r="F20" s="16">
        <v>41507</v>
      </c>
      <c r="G20" s="16">
        <v>42125</v>
      </c>
      <c r="H20" s="16">
        <v>42076</v>
      </c>
      <c r="I20" s="16">
        <v>42360</v>
      </c>
      <c r="J20" s="16">
        <v>42592</v>
      </c>
      <c r="K20" s="16">
        <v>43041</v>
      </c>
      <c r="L20" s="16">
        <v>43178</v>
      </c>
      <c r="M20" s="51">
        <v>42163</v>
      </c>
      <c r="N20" s="18">
        <f t="shared" si="0"/>
        <v>42186.25</v>
      </c>
    </row>
    <row r="21" spans="1:14" ht="12" customHeight="1">
      <c r="A21" s="10" t="str">
        <f>'Pregnant Women Participating'!A21</f>
        <v>Pennsylvania</v>
      </c>
      <c r="B21" s="18">
        <v>64160</v>
      </c>
      <c r="C21" s="16">
        <v>62981</v>
      </c>
      <c r="D21" s="16">
        <v>62494</v>
      </c>
      <c r="E21" s="16">
        <v>62162</v>
      </c>
      <c r="F21" s="16">
        <v>62004</v>
      </c>
      <c r="G21" s="16">
        <v>62607</v>
      </c>
      <c r="H21" s="16">
        <v>62408</v>
      </c>
      <c r="I21" s="16">
        <v>62082</v>
      </c>
      <c r="J21" s="16">
        <v>62171</v>
      </c>
      <c r="K21" s="16">
        <v>64903</v>
      </c>
      <c r="L21" s="16">
        <v>64673</v>
      </c>
      <c r="M21" s="51">
        <v>64472</v>
      </c>
      <c r="N21" s="18">
        <f t="shared" si="0"/>
        <v>63093.083333333336</v>
      </c>
    </row>
    <row r="22" spans="1:14" ht="12" customHeight="1">
      <c r="A22" s="10" t="str">
        <f>'Pregnant Women Participating'!A22</f>
        <v>Puerto Rico</v>
      </c>
      <c r="B22" s="18">
        <v>40821</v>
      </c>
      <c r="C22" s="16">
        <v>39282</v>
      </c>
      <c r="D22" s="16">
        <v>39614</v>
      </c>
      <c r="E22" s="16">
        <v>39614</v>
      </c>
      <c r="F22" s="16">
        <v>39531</v>
      </c>
      <c r="G22" s="16">
        <v>40249</v>
      </c>
      <c r="H22" s="16">
        <v>40206</v>
      </c>
      <c r="I22" s="16">
        <v>40108</v>
      </c>
      <c r="J22" s="16">
        <v>40256</v>
      </c>
      <c r="K22" s="16">
        <v>39987</v>
      </c>
      <c r="L22" s="16">
        <v>40301</v>
      </c>
      <c r="M22" s="51">
        <v>40044</v>
      </c>
      <c r="N22" s="18">
        <f t="shared" si="0"/>
        <v>40001.083333333336</v>
      </c>
    </row>
    <row r="23" spans="1:14" ht="12" customHeight="1">
      <c r="A23" s="10" t="str">
        <f>'Pregnant Women Participating'!A23</f>
        <v>Virginia</v>
      </c>
      <c r="B23" s="18">
        <v>40438</v>
      </c>
      <c r="C23" s="16">
        <v>39626</v>
      </c>
      <c r="D23" s="16">
        <v>39418</v>
      </c>
      <c r="E23" s="16">
        <v>39091</v>
      </c>
      <c r="F23" s="16">
        <v>38824</v>
      </c>
      <c r="G23" s="16">
        <v>39403</v>
      </c>
      <c r="H23" s="16">
        <v>39520</v>
      </c>
      <c r="I23" s="16">
        <v>39426</v>
      </c>
      <c r="J23" s="16">
        <v>39718</v>
      </c>
      <c r="K23" s="16">
        <v>40006</v>
      </c>
      <c r="L23" s="16">
        <v>40043</v>
      </c>
      <c r="M23" s="51">
        <v>39823</v>
      </c>
      <c r="N23" s="18">
        <f t="shared" si="0"/>
        <v>39611.333333333336</v>
      </c>
    </row>
    <row r="24" spans="1:14" ht="12" customHeight="1">
      <c r="A24" s="10" t="str">
        <f>'Pregnant Women Participating'!A24</f>
        <v>Virgin Islands</v>
      </c>
      <c r="B24" s="18">
        <v>1305</v>
      </c>
      <c r="C24" s="16">
        <v>1273</v>
      </c>
      <c r="D24" s="16">
        <v>1317</v>
      </c>
      <c r="E24" s="16">
        <v>1324</v>
      </c>
      <c r="F24" s="16">
        <v>1314</v>
      </c>
      <c r="G24" s="16">
        <v>1366</v>
      </c>
      <c r="H24" s="16">
        <v>1368</v>
      </c>
      <c r="I24" s="16">
        <v>1345</v>
      </c>
      <c r="J24" s="16">
        <v>1347</v>
      </c>
      <c r="K24" s="16">
        <v>1344</v>
      </c>
      <c r="L24" s="16">
        <v>1366</v>
      </c>
      <c r="M24" s="51">
        <v>1292</v>
      </c>
      <c r="N24" s="18">
        <f t="shared" si="0"/>
        <v>1330.0833333333333</v>
      </c>
    </row>
    <row r="25" spans="1:14" ht="12" customHeight="1">
      <c r="A25" s="10" t="str">
        <f>'Pregnant Women Participating'!A25</f>
        <v>West Virginia</v>
      </c>
      <c r="B25" s="18">
        <v>12909</v>
      </c>
      <c r="C25" s="16">
        <v>12744</v>
      </c>
      <c r="D25" s="16">
        <v>12725</v>
      </c>
      <c r="E25" s="16">
        <v>12606</v>
      </c>
      <c r="F25" s="16">
        <v>12467</v>
      </c>
      <c r="G25" s="16">
        <v>12263</v>
      </c>
      <c r="H25" s="16">
        <v>12349</v>
      </c>
      <c r="I25" s="16">
        <v>12213</v>
      </c>
      <c r="J25" s="16">
        <v>12325</v>
      </c>
      <c r="K25" s="16">
        <v>12470</v>
      </c>
      <c r="L25" s="16">
        <v>12336</v>
      </c>
      <c r="M25" s="51">
        <v>12510</v>
      </c>
      <c r="N25" s="18">
        <f t="shared" si="0"/>
        <v>12493.083333333334</v>
      </c>
    </row>
    <row r="26" spans="1:14" s="23" customFormat="1" ht="24.75" customHeight="1">
      <c r="A26" s="19" t="str">
        <f>'Pregnant Women Participating'!A26</f>
        <v>Mid-Atlantic Region</v>
      </c>
      <c r="B26" s="21">
        <v>250888</v>
      </c>
      <c r="C26" s="20">
        <v>246197</v>
      </c>
      <c r="D26" s="20">
        <v>245117</v>
      </c>
      <c r="E26" s="20">
        <v>244193</v>
      </c>
      <c r="F26" s="20">
        <v>243447</v>
      </c>
      <c r="G26" s="20">
        <v>246405</v>
      </c>
      <c r="H26" s="20">
        <v>246209</v>
      </c>
      <c r="I26" s="20">
        <v>245055</v>
      </c>
      <c r="J26" s="20">
        <v>246814</v>
      </c>
      <c r="K26" s="20">
        <v>250400</v>
      </c>
      <c r="L26" s="20">
        <v>251592</v>
      </c>
      <c r="M26" s="50">
        <v>248918</v>
      </c>
      <c r="N26" s="21">
        <f t="shared" si="0"/>
        <v>247102.91666666666</v>
      </c>
    </row>
    <row r="27" spans="1:14" ht="12" customHeight="1">
      <c r="A27" s="10" t="str">
        <f>'Pregnant Women Participating'!A27</f>
        <v>Alabama</v>
      </c>
      <c r="B27" s="18">
        <v>38755</v>
      </c>
      <c r="C27" s="16">
        <v>37498</v>
      </c>
      <c r="D27" s="16">
        <v>38214</v>
      </c>
      <c r="E27" s="16">
        <v>38105</v>
      </c>
      <c r="F27" s="16">
        <v>37576</v>
      </c>
      <c r="G27" s="16">
        <v>37724</v>
      </c>
      <c r="H27" s="16">
        <v>37714</v>
      </c>
      <c r="I27" s="16">
        <v>37631</v>
      </c>
      <c r="J27" s="16">
        <v>37896</v>
      </c>
      <c r="K27" s="16">
        <v>38370</v>
      </c>
      <c r="L27" s="16">
        <v>38321</v>
      </c>
      <c r="M27" s="51">
        <v>37963</v>
      </c>
      <c r="N27" s="18">
        <f t="shared" si="0"/>
        <v>37980.583333333336</v>
      </c>
    </row>
    <row r="28" spans="1:14" ht="12" customHeight="1">
      <c r="A28" s="10" t="str">
        <f>'Pregnant Women Participating'!A28</f>
        <v>Florida</v>
      </c>
      <c r="B28" s="18">
        <v>126308</v>
      </c>
      <c r="C28" s="16">
        <v>123965</v>
      </c>
      <c r="D28" s="16">
        <v>124307</v>
      </c>
      <c r="E28" s="16">
        <v>123819</v>
      </c>
      <c r="F28" s="16">
        <v>123212</v>
      </c>
      <c r="G28" s="16">
        <v>123743</v>
      </c>
      <c r="H28" s="16">
        <v>125182</v>
      </c>
      <c r="I28" s="16">
        <v>124165</v>
      </c>
      <c r="J28" s="16">
        <v>124911</v>
      </c>
      <c r="K28" s="16">
        <v>124769</v>
      </c>
      <c r="L28" s="16">
        <v>124625</v>
      </c>
      <c r="M28" s="51">
        <v>124299</v>
      </c>
      <c r="N28" s="18">
        <f t="shared" si="0"/>
        <v>124442.08333333333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34773</v>
      </c>
      <c r="L29" s="16">
        <v>60630</v>
      </c>
      <c r="M29" s="51">
        <v>76728</v>
      </c>
      <c r="N29" s="18">
        <f t="shared" si="0"/>
        <v>57377</v>
      </c>
    </row>
    <row r="30" spans="1:14" ht="12" customHeight="1">
      <c r="A30" s="10" t="str">
        <f>'Pregnant Women Participating'!A30</f>
        <v>Georgia</v>
      </c>
      <c r="B30" s="18">
        <v>82147</v>
      </c>
      <c r="C30" s="16">
        <v>80249</v>
      </c>
      <c r="D30" s="16">
        <v>77970</v>
      </c>
      <c r="E30" s="16">
        <v>80756</v>
      </c>
      <c r="F30" s="16">
        <v>79722</v>
      </c>
      <c r="G30" s="16">
        <v>80130</v>
      </c>
      <c r="H30" s="16">
        <v>79188</v>
      </c>
      <c r="I30" s="16">
        <v>78888</v>
      </c>
      <c r="J30" s="16">
        <v>78297</v>
      </c>
      <c r="K30" s="16">
        <v>43923</v>
      </c>
      <c r="L30" s="16">
        <v>18195</v>
      </c>
      <c r="M30" s="51">
        <v>1558</v>
      </c>
      <c r="N30" s="18">
        <f t="shared" si="0"/>
        <v>65085.25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34648</v>
      </c>
      <c r="C32" s="16">
        <v>34002</v>
      </c>
      <c r="D32" s="16">
        <v>33976</v>
      </c>
      <c r="E32" s="16">
        <v>33972</v>
      </c>
      <c r="F32" s="16">
        <v>33671</v>
      </c>
      <c r="G32" s="16">
        <v>34071</v>
      </c>
      <c r="H32" s="16">
        <v>34031</v>
      </c>
      <c r="I32" s="16">
        <v>33948</v>
      </c>
      <c r="J32" s="16">
        <v>34128</v>
      </c>
      <c r="K32" s="16">
        <v>34379</v>
      </c>
      <c r="L32" s="16">
        <v>35379</v>
      </c>
      <c r="M32" s="51">
        <v>35356</v>
      </c>
      <c r="N32" s="18">
        <f t="shared" si="0"/>
        <v>34296.75</v>
      </c>
    </row>
    <row r="33" spans="1:14" ht="12" customHeight="1">
      <c r="A33" s="10" t="str">
        <f>'Pregnant Women Participating'!A33</f>
        <v>Mississippi</v>
      </c>
      <c r="B33" s="18">
        <v>34187</v>
      </c>
      <c r="C33" s="16">
        <v>32945</v>
      </c>
      <c r="D33" s="16">
        <v>33624</v>
      </c>
      <c r="E33" s="16">
        <v>33353</v>
      </c>
      <c r="F33" s="16">
        <v>32703</v>
      </c>
      <c r="G33" s="16">
        <v>33026</v>
      </c>
      <c r="H33" s="16">
        <v>32794</v>
      </c>
      <c r="I33" s="16">
        <v>32222</v>
      </c>
      <c r="J33" s="16">
        <v>32488</v>
      </c>
      <c r="K33" s="16">
        <v>32562</v>
      </c>
      <c r="L33" s="16">
        <v>31997</v>
      </c>
      <c r="M33" s="51">
        <v>31138</v>
      </c>
      <c r="N33" s="18">
        <f t="shared" si="0"/>
        <v>32753.25</v>
      </c>
    </row>
    <row r="34" spans="1:14" ht="12" customHeight="1">
      <c r="A34" s="10" t="str">
        <f>'Pregnant Women Participating'!A34</f>
        <v>North Carolina</v>
      </c>
      <c r="B34" s="18">
        <v>69391</v>
      </c>
      <c r="C34" s="16">
        <v>68884</v>
      </c>
      <c r="D34" s="16">
        <v>68851</v>
      </c>
      <c r="E34" s="16">
        <v>68894</v>
      </c>
      <c r="F34" s="16">
        <v>68362</v>
      </c>
      <c r="G34" s="16">
        <v>68745</v>
      </c>
      <c r="H34" s="16">
        <v>68597</v>
      </c>
      <c r="I34" s="16">
        <v>68324</v>
      </c>
      <c r="J34" s="16">
        <v>68285</v>
      </c>
      <c r="K34" s="16">
        <v>66535</v>
      </c>
      <c r="L34" s="16">
        <v>68971</v>
      </c>
      <c r="M34" s="51">
        <v>68529</v>
      </c>
      <c r="N34" s="18">
        <f t="shared" si="0"/>
        <v>68530.66666666667</v>
      </c>
    </row>
    <row r="35" spans="1:14" ht="12" customHeight="1">
      <c r="A35" s="10" t="str">
        <f>'Pregnant Women Participating'!A35</f>
        <v>South Carolina</v>
      </c>
      <c r="B35" s="18">
        <v>38476</v>
      </c>
      <c r="C35" s="16">
        <v>38043</v>
      </c>
      <c r="D35" s="16">
        <v>37749</v>
      </c>
      <c r="E35" s="16">
        <v>37463</v>
      </c>
      <c r="F35" s="16">
        <v>37374</v>
      </c>
      <c r="G35" s="16">
        <v>37611</v>
      </c>
      <c r="H35" s="16">
        <v>37546</v>
      </c>
      <c r="I35" s="16">
        <v>34961</v>
      </c>
      <c r="J35" s="16">
        <v>37904</v>
      </c>
      <c r="K35" s="16">
        <v>38597</v>
      </c>
      <c r="L35" s="16">
        <v>37057</v>
      </c>
      <c r="M35" s="51">
        <v>37797</v>
      </c>
      <c r="N35" s="18">
        <f t="shared" si="0"/>
        <v>37548.166666666664</v>
      </c>
    </row>
    <row r="36" spans="1:14" ht="12" customHeight="1">
      <c r="A36" s="10" t="str">
        <f>'Pregnant Women Participating'!A36</f>
        <v>Tennessee</v>
      </c>
      <c r="B36" s="18">
        <v>49002</v>
      </c>
      <c r="C36" s="16">
        <v>47994</v>
      </c>
      <c r="D36" s="16">
        <v>47790</v>
      </c>
      <c r="E36" s="16">
        <v>47860</v>
      </c>
      <c r="F36" s="16">
        <v>47324</v>
      </c>
      <c r="G36" s="16">
        <v>47932</v>
      </c>
      <c r="H36" s="16">
        <v>48045</v>
      </c>
      <c r="I36" s="16">
        <v>47457</v>
      </c>
      <c r="J36" s="16">
        <v>47551</v>
      </c>
      <c r="K36" s="16">
        <v>47795</v>
      </c>
      <c r="L36" s="16">
        <v>47759</v>
      </c>
      <c r="M36" s="51">
        <v>47731</v>
      </c>
      <c r="N36" s="18">
        <f t="shared" si="0"/>
        <v>47853.333333333336</v>
      </c>
    </row>
    <row r="37" spans="1:14" ht="12" customHeight="1">
      <c r="A37" s="10" t="str">
        <f>'Pregnant Women Participating'!A37</f>
        <v>Choctaw Indians, MS</v>
      </c>
      <c r="B37" s="18">
        <v>235</v>
      </c>
      <c r="C37" s="16">
        <v>227</v>
      </c>
      <c r="D37" s="16">
        <v>228</v>
      </c>
      <c r="E37" s="16">
        <v>234</v>
      </c>
      <c r="F37" s="16">
        <v>219</v>
      </c>
      <c r="G37" s="16">
        <v>221</v>
      </c>
      <c r="H37" s="16">
        <v>233</v>
      </c>
      <c r="I37" s="16">
        <v>230</v>
      </c>
      <c r="J37" s="16">
        <v>229</v>
      </c>
      <c r="K37" s="16">
        <v>230</v>
      </c>
      <c r="L37" s="16">
        <v>238</v>
      </c>
      <c r="M37" s="51">
        <v>243</v>
      </c>
      <c r="N37" s="18">
        <f t="shared" si="0"/>
        <v>230.58333333333334</v>
      </c>
    </row>
    <row r="38" spans="1:14" ht="12" customHeight="1">
      <c r="A38" s="10" t="str">
        <f>'Pregnant Women Participating'!A38</f>
        <v>Eastern Cherokee, NC</v>
      </c>
      <c r="B38" s="18">
        <v>139</v>
      </c>
      <c r="C38" s="16">
        <v>140</v>
      </c>
      <c r="D38" s="16">
        <v>139</v>
      </c>
      <c r="E38" s="16">
        <v>136</v>
      </c>
      <c r="F38" s="16">
        <v>132</v>
      </c>
      <c r="G38" s="16">
        <v>137</v>
      </c>
      <c r="H38" s="16">
        <v>123</v>
      </c>
      <c r="I38" s="16">
        <v>119</v>
      </c>
      <c r="J38" s="16">
        <v>121</v>
      </c>
      <c r="K38" s="16">
        <v>122</v>
      </c>
      <c r="L38" s="16">
        <v>124</v>
      </c>
      <c r="M38" s="51">
        <v>112</v>
      </c>
      <c r="N38" s="18">
        <f aca="true" t="shared" si="1" ref="N38:N69">IF(SUM(B38:M38)&gt;0,AVERAGE(B38:M38)," ")</f>
        <v>128.66666666666666</v>
      </c>
    </row>
    <row r="39" spans="1:14" s="23" customFormat="1" ht="24.75" customHeight="1">
      <c r="A39" s="19" t="str">
        <f>'Pregnant Women Participating'!A39</f>
        <v>Southeast Region</v>
      </c>
      <c r="B39" s="21">
        <v>473288</v>
      </c>
      <c r="C39" s="20">
        <v>463947</v>
      </c>
      <c r="D39" s="20">
        <v>462848</v>
      </c>
      <c r="E39" s="20">
        <v>464592</v>
      </c>
      <c r="F39" s="20">
        <v>460295</v>
      </c>
      <c r="G39" s="20">
        <v>463340</v>
      </c>
      <c r="H39" s="20">
        <v>463453</v>
      </c>
      <c r="I39" s="20">
        <v>457945</v>
      </c>
      <c r="J39" s="20">
        <v>461810</v>
      </c>
      <c r="K39" s="20">
        <v>462055</v>
      </c>
      <c r="L39" s="20">
        <v>463296</v>
      </c>
      <c r="M39" s="50">
        <v>461454</v>
      </c>
      <c r="N39" s="21">
        <f t="shared" si="1"/>
        <v>463193.5833333333</v>
      </c>
    </row>
    <row r="40" spans="1:14" ht="12" customHeight="1">
      <c r="A40" s="10" t="str">
        <f>'Pregnant Women Participating'!A40</f>
        <v>Illinois</v>
      </c>
      <c r="B40" s="18">
        <v>87344</v>
      </c>
      <c r="C40" s="16">
        <v>86153</v>
      </c>
      <c r="D40" s="16">
        <v>85640</v>
      </c>
      <c r="E40" s="16">
        <v>85664</v>
      </c>
      <c r="F40" s="16">
        <v>85274</v>
      </c>
      <c r="G40" s="16">
        <v>86098</v>
      </c>
      <c r="H40" s="16">
        <v>85592</v>
      </c>
      <c r="I40" s="16">
        <v>85325</v>
      </c>
      <c r="J40" s="16">
        <v>85386</v>
      </c>
      <c r="K40" s="16">
        <v>85808</v>
      </c>
      <c r="L40" s="16">
        <v>85091</v>
      </c>
      <c r="M40" s="51">
        <v>84939</v>
      </c>
      <c r="N40" s="18">
        <f t="shared" si="1"/>
        <v>85692.83333333333</v>
      </c>
    </row>
    <row r="41" spans="1:14" ht="12" customHeight="1">
      <c r="A41" s="10" t="str">
        <f>'Pregnant Women Participating'!A41</f>
        <v>Indiana</v>
      </c>
      <c r="B41" s="18">
        <v>44975</v>
      </c>
      <c r="C41" s="16">
        <v>44261</v>
      </c>
      <c r="D41" s="16">
        <v>44110</v>
      </c>
      <c r="E41" s="16">
        <v>43971</v>
      </c>
      <c r="F41" s="16">
        <v>43978</v>
      </c>
      <c r="G41" s="16">
        <v>44793</v>
      </c>
      <c r="H41" s="16">
        <v>44809</v>
      </c>
      <c r="I41" s="16">
        <v>44445</v>
      </c>
      <c r="J41" s="16">
        <v>44693</v>
      </c>
      <c r="K41" s="16">
        <v>45119</v>
      </c>
      <c r="L41" s="16">
        <v>45366</v>
      </c>
      <c r="M41" s="51">
        <v>45126</v>
      </c>
      <c r="N41" s="18">
        <f t="shared" si="1"/>
        <v>44637.166666666664</v>
      </c>
    </row>
    <row r="42" spans="1:14" ht="12" customHeight="1">
      <c r="A42" s="10" t="str">
        <f>'Pregnant Women Participating'!A42</f>
        <v>Michigan</v>
      </c>
      <c r="B42" s="18">
        <v>54781</v>
      </c>
      <c r="C42" s="16">
        <v>54639</v>
      </c>
      <c r="D42" s="16">
        <v>54680</v>
      </c>
      <c r="E42" s="16">
        <v>55930</v>
      </c>
      <c r="F42" s="16">
        <v>56126</v>
      </c>
      <c r="G42" s="16">
        <v>59861</v>
      </c>
      <c r="H42" s="16">
        <v>61291</v>
      </c>
      <c r="I42" s="16">
        <v>61975</v>
      </c>
      <c r="J42" s="16">
        <v>62944</v>
      </c>
      <c r="K42" s="16">
        <v>63978</v>
      </c>
      <c r="L42" s="16">
        <v>63154</v>
      </c>
      <c r="M42" s="51">
        <v>63263</v>
      </c>
      <c r="N42" s="18">
        <f t="shared" si="1"/>
        <v>59385.166666666664</v>
      </c>
    </row>
    <row r="43" spans="1:14" ht="12" customHeight="1">
      <c r="A43" s="10" t="str">
        <f>'Pregnant Women Participating'!A43</f>
        <v>Minnesota</v>
      </c>
      <c r="B43" s="18">
        <v>32761</v>
      </c>
      <c r="C43" s="16">
        <v>32607</v>
      </c>
      <c r="D43" s="16">
        <v>32401</v>
      </c>
      <c r="E43" s="16">
        <v>32107</v>
      </c>
      <c r="F43" s="16">
        <v>31750</v>
      </c>
      <c r="G43" s="16">
        <v>31853</v>
      </c>
      <c r="H43" s="16">
        <v>31464</v>
      </c>
      <c r="I43" s="16">
        <v>31222</v>
      </c>
      <c r="J43" s="16">
        <v>31172</v>
      </c>
      <c r="K43" s="16">
        <v>31067</v>
      </c>
      <c r="L43" s="16">
        <v>30846</v>
      </c>
      <c r="M43" s="51">
        <v>30852</v>
      </c>
      <c r="N43" s="18">
        <f t="shared" si="1"/>
        <v>31675.166666666668</v>
      </c>
    </row>
    <row r="44" spans="1:14" ht="12" customHeight="1">
      <c r="A44" s="10" t="str">
        <f>'Pregnant Women Participating'!A44</f>
        <v>Ohio</v>
      </c>
      <c r="B44" s="18">
        <v>87545</v>
      </c>
      <c r="C44" s="16">
        <v>83572</v>
      </c>
      <c r="D44" s="16">
        <v>80963</v>
      </c>
      <c r="E44" s="16">
        <v>77104</v>
      </c>
      <c r="F44" s="16">
        <v>74824</v>
      </c>
      <c r="G44" s="16">
        <v>75863</v>
      </c>
      <c r="H44" s="16">
        <v>76598</v>
      </c>
      <c r="I44" s="16">
        <v>76293</v>
      </c>
      <c r="J44" s="16">
        <v>76619</v>
      </c>
      <c r="K44" s="16">
        <v>77282</v>
      </c>
      <c r="L44" s="16">
        <v>77097</v>
      </c>
      <c r="M44" s="51">
        <v>76974</v>
      </c>
      <c r="N44" s="18">
        <f t="shared" si="1"/>
        <v>78394.5</v>
      </c>
    </row>
    <row r="45" spans="1:14" ht="12" customHeight="1">
      <c r="A45" s="10" t="str">
        <f>'Pregnant Women Participating'!A45</f>
        <v>Wisconsin</v>
      </c>
      <c r="B45" s="18">
        <v>30684</v>
      </c>
      <c r="C45" s="16">
        <v>30437</v>
      </c>
      <c r="D45" s="16">
        <v>30348</v>
      </c>
      <c r="E45" s="16">
        <v>30499</v>
      </c>
      <c r="F45" s="16">
        <v>30180</v>
      </c>
      <c r="G45" s="16">
        <v>30447</v>
      </c>
      <c r="H45" s="16">
        <v>30459</v>
      </c>
      <c r="I45" s="16">
        <v>30176</v>
      </c>
      <c r="J45" s="16">
        <v>30498</v>
      </c>
      <c r="K45" s="16">
        <v>30651</v>
      </c>
      <c r="L45" s="16">
        <v>30429</v>
      </c>
      <c r="M45" s="51">
        <v>30634</v>
      </c>
      <c r="N45" s="18">
        <f t="shared" si="1"/>
        <v>30453.5</v>
      </c>
    </row>
    <row r="46" spans="1:14" s="23" customFormat="1" ht="24.75" customHeight="1">
      <c r="A46" s="19" t="str">
        <f>'Pregnant Women Participating'!A46</f>
        <v>Midwest Region</v>
      </c>
      <c r="B46" s="21">
        <v>338090</v>
      </c>
      <c r="C46" s="20">
        <v>331669</v>
      </c>
      <c r="D46" s="20">
        <v>328142</v>
      </c>
      <c r="E46" s="20">
        <v>325275</v>
      </c>
      <c r="F46" s="20">
        <v>322132</v>
      </c>
      <c r="G46" s="20">
        <v>328915</v>
      </c>
      <c r="H46" s="20">
        <v>330213</v>
      </c>
      <c r="I46" s="20">
        <v>329436</v>
      </c>
      <c r="J46" s="20">
        <v>331312</v>
      </c>
      <c r="K46" s="20">
        <v>333905</v>
      </c>
      <c r="L46" s="20">
        <v>331983</v>
      </c>
      <c r="M46" s="50">
        <v>331788</v>
      </c>
      <c r="N46" s="21">
        <f t="shared" si="1"/>
        <v>330238.3333333333</v>
      </c>
    </row>
    <row r="47" spans="1:14" ht="12" customHeight="1">
      <c r="A47" s="10" t="str">
        <f>'Pregnant Women Participating'!A47</f>
        <v>Arkansas</v>
      </c>
      <c r="B47" s="18">
        <v>26369</v>
      </c>
      <c r="C47" s="16">
        <v>25517</v>
      </c>
      <c r="D47" s="16">
        <v>26031</v>
      </c>
      <c r="E47" s="16">
        <v>25749</v>
      </c>
      <c r="F47" s="16">
        <v>25351</v>
      </c>
      <c r="G47" s="16">
        <v>25587</v>
      </c>
      <c r="H47" s="16">
        <v>25394</v>
      </c>
      <c r="I47" s="16">
        <v>25309</v>
      </c>
      <c r="J47" s="16">
        <v>26824</v>
      </c>
      <c r="K47" s="16">
        <v>27042</v>
      </c>
      <c r="L47" s="16">
        <v>27133</v>
      </c>
      <c r="M47" s="51">
        <v>26835</v>
      </c>
      <c r="N47" s="18">
        <f t="shared" si="1"/>
        <v>26095.083333333332</v>
      </c>
    </row>
    <row r="48" spans="1:14" ht="12" customHeight="1">
      <c r="A48" s="10" t="str">
        <f>'Pregnant Women Participating'!A48</f>
        <v>Louisiana</v>
      </c>
      <c r="B48" s="18">
        <v>42361</v>
      </c>
      <c r="C48" s="16">
        <v>41362</v>
      </c>
      <c r="D48" s="16">
        <v>41528</v>
      </c>
      <c r="E48" s="16">
        <v>41371</v>
      </c>
      <c r="F48" s="16">
        <v>41411</v>
      </c>
      <c r="G48" s="16">
        <v>41973</v>
      </c>
      <c r="H48" s="16">
        <v>41630</v>
      </c>
      <c r="I48" s="16">
        <v>41228</v>
      </c>
      <c r="J48" s="16">
        <v>41592</v>
      </c>
      <c r="K48" s="16">
        <v>41897</v>
      </c>
      <c r="L48" s="16">
        <v>42187</v>
      </c>
      <c r="M48" s="51">
        <v>42171</v>
      </c>
      <c r="N48" s="18">
        <f t="shared" si="1"/>
        <v>41725.916666666664</v>
      </c>
    </row>
    <row r="49" spans="1:14" ht="12" customHeight="1">
      <c r="A49" s="10" t="str">
        <f>'Pregnant Women Participating'!A49</f>
        <v>New Mexico</v>
      </c>
      <c r="B49" s="18">
        <v>15532</v>
      </c>
      <c r="C49" s="16">
        <v>16300</v>
      </c>
      <c r="D49" s="16">
        <v>16011</v>
      </c>
      <c r="E49" s="16">
        <v>16384</v>
      </c>
      <c r="F49" s="16">
        <v>16425</v>
      </c>
      <c r="G49" s="16">
        <v>16348</v>
      </c>
      <c r="H49" s="16">
        <v>16642</v>
      </c>
      <c r="I49" s="16">
        <v>15987</v>
      </c>
      <c r="J49" s="16">
        <v>16155</v>
      </c>
      <c r="K49" s="16">
        <v>15878</v>
      </c>
      <c r="L49" s="16">
        <v>15647</v>
      </c>
      <c r="M49" s="51">
        <v>15128</v>
      </c>
      <c r="N49" s="18">
        <f t="shared" si="1"/>
        <v>16036.416666666666</v>
      </c>
    </row>
    <row r="50" spans="1:14" ht="12" customHeight="1">
      <c r="A50" s="10" t="str">
        <f>'Pregnant Women Participating'!A50</f>
        <v>Oklahoma</v>
      </c>
      <c r="B50" s="18">
        <v>26065</v>
      </c>
      <c r="C50" s="16">
        <v>25671</v>
      </c>
      <c r="D50" s="16">
        <v>25622</v>
      </c>
      <c r="E50" s="16">
        <v>25387</v>
      </c>
      <c r="F50" s="16">
        <v>25166</v>
      </c>
      <c r="G50" s="16">
        <v>25610</v>
      </c>
      <c r="H50" s="16">
        <v>25744</v>
      </c>
      <c r="I50" s="16">
        <v>25679</v>
      </c>
      <c r="J50" s="16">
        <v>25899</v>
      </c>
      <c r="K50" s="16">
        <v>26152</v>
      </c>
      <c r="L50" s="16">
        <v>26302</v>
      </c>
      <c r="M50" s="51">
        <v>26315</v>
      </c>
      <c r="N50" s="18">
        <f t="shared" si="1"/>
        <v>25801</v>
      </c>
    </row>
    <row r="51" spans="1:14" ht="12" customHeight="1">
      <c r="A51" s="10" t="str">
        <f>'Pregnant Women Participating'!A51</f>
        <v>Texas</v>
      </c>
      <c r="B51" s="18">
        <v>238632</v>
      </c>
      <c r="C51" s="16">
        <v>234717</v>
      </c>
      <c r="D51" s="16">
        <v>236843</v>
      </c>
      <c r="E51" s="16">
        <v>236277</v>
      </c>
      <c r="F51" s="16">
        <v>236431</v>
      </c>
      <c r="G51" s="16">
        <v>239575</v>
      </c>
      <c r="H51" s="16">
        <v>242600</v>
      </c>
      <c r="I51" s="16">
        <v>244006</v>
      </c>
      <c r="J51" s="16">
        <v>248137</v>
      </c>
      <c r="K51" s="16">
        <v>251399</v>
      </c>
      <c r="L51" s="16">
        <v>252393</v>
      </c>
      <c r="M51" s="51">
        <v>253656</v>
      </c>
      <c r="N51" s="18">
        <f t="shared" si="1"/>
        <v>242888.83333333334</v>
      </c>
    </row>
    <row r="52" spans="1:14" ht="12" customHeight="1">
      <c r="A52" s="10" t="str">
        <f>'Pregnant Women Participating'!A52</f>
        <v>Acoma, Canoncito &amp; Laguna, NM</v>
      </c>
      <c r="B52" s="18">
        <v>120</v>
      </c>
      <c r="C52" s="16">
        <v>127</v>
      </c>
      <c r="D52" s="16">
        <v>112</v>
      </c>
      <c r="E52" s="16">
        <v>119</v>
      </c>
      <c r="F52" s="16">
        <v>115</v>
      </c>
      <c r="G52" s="16">
        <v>120</v>
      </c>
      <c r="H52" s="16">
        <v>113</v>
      </c>
      <c r="I52" s="16">
        <v>123</v>
      </c>
      <c r="J52" s="16">
        <v>96</v>
      </c>
      <c r="K52" s="16">
        <v>116</v>
      </c>
      <c r="L52" s="16">
        <v>122</v>
      </c>
      <c r="M52" s="51">
        <v>132</v>
      </c>
      <c r="N52" s="18">
        <f t="shared" si="1"/>
        <v>117.91666666666667</v>
      </c>
    </row>
    <row r="53" spans="1:14" ht="12" customHeight="1">
      <c r="A53" s="10" t="str">
        <f>'Pregnant Women Participating'!A53</f>
        <v>Eight Northern Pueblos, NM</v>
      </c>
      <c r="B53" s="18">
        <v>81</v>
      </c>
      <c r="C53" s="16">
        <v>86</v>
      </c>
      <c r="D53" s="16">
        <v>79</v>
      </c>
      <c r="E53" s="16">
        <v>72</v>
      </c>
      <c r="F53" s="16">
        <v>69</v>
      </c>
      <c r="G53" s="16">
        <v>61</v>
      </c>
      <c r="H53" s="16">
        <v>67</v>
      </c>
      <c r="I53" s="16">
        <v>71</v>
      </c>
      <c r="J53" s="16">
        <v>72</v>
      </c>
      <c r="K53" s="16">
        <v>67</v>
      </c>
      <c r="L53" s="16">
        <v>62</v>
      </c>
      <c r="M53" s="51">
        <v>60</v>
      </c>
      <c r="N53" s="18">
        <f t="shared" si="1"/>
        <v>70.58333333333333</v>
      </c>
    </row>
    <row r="54" spans="1:14" ht="12" customHeight="1">
      <c r="A54" s="10" t="str">
        <f>'Pregnant Women Participating'!A54</f>
        <v>Five Sandoval Pueblos, NM</v>
      </c>
      <c r="B54" s="18">
        <v>83</v>
      </c>
      <c r="C54" s="16">
        <v>79</v>
      </c>
      <c r="D54" s="16">
        <v>81</v>
      </c>
      <c r="E54" s="16">
        <v>85</v>
      </c>
      <c r="F54" s="16">
        <v>76</v>
      </c>
      <c r="G54" s="16">
        <v>80</v>
      </c>
      <c r="H54" s="16">
        <v>77</v>
      </c>
      <c r="I54" s="16">
        <v>74</v>
      </c>
      <c r="J54" s="16">
        <v>73</v>
      </c>
      <c r="K54" s="16">
        <v>71</v>
      </c>
      <c r="L54" s="16">
        <v>70</v>
      </c>
      <c r="M54" s="51">
        <v>74</v>
      </c>
      <c r="N54" s="18">
        <f t="shared" si="1"/>
        <v>76.91666666666667</v>
      </c>
    </row>
    <row r="55" spans="1:14" ht="12" customHeight="1">
      <c r="A55" s="10" t="str">
        <f>'Pregnant Women Participating'!A55</f>
        <v>Isleta Pueblo, NM</v>
      </c>
      <c r="B55" s="18">
        <v>209</v>
      </c>
      <c r="C55" s="16">
        <v>197</v>
      </c>
      <c r="D55" s="16">
        <v>185</v>
      </c>
      <c r="E55" s="16">
        <v>186</v>
      </c>
      <c r="F55" s="16">
        <v>185</v>
      </c>
      <c r="G55" s="16">
        <v>175</v>
      </c>
      <c r="H55" s="16">
        <v>175</v>
      </c>
      <c r="I55" s="16">
        <v>170</v>
      </c>
      <c r="J55" s="16">
        <v>170</v>
      </c>
      <c r="K55" s="16">
        <v>174</v>
      </c>
      <c r="L55" s="16">
        <v>182</v>
      </c>
      <c r="M55" s="51">
        <v>177</v>
      </c>
      <c r="N55" s="18">
        <f t="shared" si="1"/>
        <v>182.08333333333334</v>
      </c>
    </row>
    <row r="56" spans="1:14" ht="12" customHeight="1">
      <c r="A56" s="10" t="str">
        <f>'Pregnant Women Participating'!A56</f>
        <v>San Felipe Pueblo, NM</v>
      </c>
      <c r="B56" s="18">
        <v>70</v>
      </c>
      <c r="C56" s="16">
        <v>65</v>
      </c>
      <c r="D56" s="16">
        <v>64</v>
      </c>
      <c r="E56" s="16">
        <v>64</v>
      </c>
      <c r="F56" s="16">
        <v>62</v>
      </c>
      <c r="G56" s="16">
        <v>63</v>
      </c>
      <c r="H56" s="16">
        <v>52</v>
      </c>
      <c r="I56" s="16">
        <v>56</v>
      </c>
      <c r="J56" s="16">
        <v>81</v>
      </c>
      <c r="K56" s="16">
        <v>61</v>
      </c>
      <c r="L56" s="16">
        <v>56</v>
      </c>
      <c r="M56" s="51">
        <v>55</v>
      </c>
      <c r="N56" s="18">
        <f t="shared" si="1"/>
        <v>62.416666666666664</v>
      </c>
    </row>
    <row r="57" spans="1:14" ht="12" customHeight="1">
      <c r="A57" s="10" t="str">
        <f>'Pregnant Women Participating'!A57</f>
        <v>Santo Domingo Tribe, NM</v>
      </c>
      <c r="B57" s="18">
        <v>48</v>
      </c>
      <c r="C57" s="16">
        <v>39</v>
      </c>
      <c r="D57" s="16">
        <v>44</v>
      </c>
      <c r="E57" s="16">
        <v>42</v>
      </c>
      <c r="F57" s="16">
        <v>38</v>
      </c>
      <c r="G57" s="16">
        <v>32</v>
      </c>
      <c r="H57" s="16">
        <v>38</v>
      </c>
      <c r="I57" s="16">
        <v>39</v>
      </c>
      <c r="J57" s="16">
        <v>40</v>
      </c>
      <c r="K57" s="16">
        <v>48</v>
      </c>
      <c r="L57" s="16">
        <v>46</v>
      </c>
      <c r="M57" s="51">
        <v>48</v>
      </c>
      <c r="N57" s="18">
        <f t="shared" si="1"/>
        <v>41.833333333333336</v>
      </c>
    </row>
    <row r="58" spans="1:14" ht="12" customHeight="1">
      <c r="A58" s="10" t="str">
        <f>'Pregnant Women Participating'!A58</f>
        <v>Zuni Pueblo, NM</v>
      </c>
      <c r="B58" s="18">
        <v>151</v>
      </c>
      <c r="C58" s="16">
        <v>144</v>
      </c>
      <c r="D58" s="16">
        <v>155</v>
      </c>
      <c r="E58" s="16">
        <v>158</v>
      </c>
      <c r="F58" s="16">
        <v>159</v>
      </c>
      <c r="G58" s="16">
        <v>164</v>
      </c>
      <c r="H58" s="16">
        <v>169</v>
      </c>
      <c r="I58" s="16">
        <v>175</v>
      </c>
      <c r="J58" s="16">
        <v>178</v>
      </c>
      <c r="K58" s="16">
        <v>165</v>
      </c>
      <c r="L58" s="16">
        <v>163</v>
      </c>
      <c r="M58" s="51">
        <v>165</v>
      </c>
      <c r="N58" s="18">
        <f t="shared" si="1"/>
        <v>162.16666666666666</v>
      </c>
    </row>
    <row r="59" spans="1:14" ht="12" customHeight="1">
      <c r="A59" s="10" t="str">
        <f>'Pregnant Women Participating'!A59</f>
        <v>Cherokee Nation, OK</v>
      </c>
      <c r="B59" s="18">
        <v>1852</v>
      </c>
      <c r="C59" s="16">
        <v>1801</v>
      </c>
      <c r="D59" s="16">
        <v>1841</v>
      </c>
      <c r="E59" s="16">
        <v>1810</v>
      </c>
      <c r="F59" s="16">
        <v>1704</v>
      </c>
      <c r="G59" s="16">
        <v>1825</v>
      </c>
      <c r="H59" s="16">
        <v>1878</v>
      </c>
      <c r="I59" s="16">
        <v>1820</v>
      </c>
      <c r="J59" s="16">
        <v>1821</v>
      </c>
      <c r="K59" s="16">
        <v>1861</v>
      </c>
      <c r="L59" s="16">
        <v>1838</v>
      </c>
      <c r="M59" s="51">
        <v>1823</v>
      </c>
      <c r="N59" s="18">
        <f t="shared" si="1"/>
        <v>1822.8333333333333</v>
      </c>
    </row>
    <row r="60" spans="1:14" ht="12" customHeight="1">
      <c r="A60" s="10" t="str">
        <f>'Pregnant Women Participating'!A60</f>
        <v>Chickasaw Nation, OK</v>
      </c>
      <c r="B60" s="18">
        <v>904</v>
      </c>
      <c r="C60" s="16">
        <v>886</v>
      </c>
      <c r="D60" s="16">
        <v>901</v>
      </c>
      <c r="E60" s="16">
        <v>873</v>
      </c>
      <c r="F60" s="16">
        <v>869</v>
      </c>
      <c r="G60" s="16">
        <v>874</v>
      </c>
      <c r="H60" s="16">
        <v>911</v>
      </c>
      <c r="I60" s="16">
        <v>935</v>
      </c>
      <c r="J60" s="16">
        <v>908</v>
      </c>
      <c r="K60" s="16">
        <v>898</v>
      </c>
      <c r="L60" s="16">
        <v>913</v>
      </c>
      <c r="M60" s="51">
        <v>904</v>
      </c>
      <c r="N60" s="18">
        <f t="shared" si="1"/>
        <v>898</v>
      </c>
    </row>
    <row r="61" spans="1:14" ht="12" customHeight="1">
      <c r="A61" s="10" t="str">
        <f>'Pregnant Women Participating'!A61</f>
        <v>Choctaw Nation, OK</v>
      </c>
      <c r="B61" s="18">
        <v>994</v>
      </c>
      <c r="C61" s="16">
        <v>984</v>
      </c>
      <c r="D61" s="16">
        <v>997</v>
      </c>
      <c r="E61" s="16">
        <v>1018</v>
      </c>
      <c r="F61" s="16">
        <v>1008</v>
      </c>
      <c r="G61" s="16">
        <v>1035</v>
      </c>
      <c r="H61" s="16">
        <v>1040</v>
      </c>
      <c r="I61" s="16">
        <v>1057</v>
      </c>
      <c r="J61" s="16">
        <v>1088</v>
      </c>
      <c r="K61" s="16">
        <v>1082</v>
      </c>
      <c r="L61" s="16">
        <v>1092</v>
      </c>
      <c r="M61" s="51">
        <v>1097</v>
      </c>
      <c r="N61" s="18">
        <f t="shared" si="1"/>
        <v>1041</v>
      </c>
    </row>
    <row r="62" spans="1:14" ht="12" customHeight="1">
      <c r="A62" s="10" t="str">
        <f>'Pregnant Women Participating'!A62</f>
        <v>Citizen Potawatomi Nation, OK</v>
      </c>
      <c r="B62" s="18">
        <v>328</v>
      </c>
      <c r="C62" s="16">
        <v>330</v>
      </c>
      <c r="D62" s="16">
        <v>316</v>
      </c>
      <c r="E62" s="16">
        <v>300</v>
      </c>
      <c r="F62" s="16">
        <v>293</v>
      </c>
      <c r="G62" s="16">
        <v>284</v>
      </c>
      <c r="H62" s="16">
        <v>294</v>
      </c>
      <c r="I62" s="16">
        <v>281</v>
      </c>
      <c r="J62" s="16">
        <v>290</v>
      </c>
      <c r="K62" s="16">
        <v>295</v>
      </c>
      <c r="L62" s="16">
        <v>301</v>
      </c>
      <c r="M62" s="51">
        <v>306</v>
      </c>
      <c r="N62" s="18">
        <f t="shared" si="1"/>
        <v>301.5</v>
      </c>
    </row>
    <row r="63" spans="1:14" ht="12" customHeight="1">
      <c r="A63" s="10" t="str">
        <f>'Pregnant Women Participating'!A63</f>
        <v>Inter-Tribal Council, OK</v>
      </c>
      <c r="B63" s="18">
        <v>186</v>
      </c>
      <c r="C63" s="16">
        <v>182</v>
      </c>
      <c r="D63" s="16">
        <v>190</v>
      </c>
      <c r="E63" s="16">
        <v>203</v>
      </c>
      <c r="F63" s="16">
        <v>205</v>
      </c>
      <c r="G63" s="16">
        <v>205</v>
      </c>
      <c r="H63" s="16">
        <v>205</v>
      </c>
      <c r="I63" s="16">
        <v>215</v>
      </c>
      <c r="J63" s="16">
        <v>220</v>
      </c>
      <c r="K63" s="16">
        <v>211</v>
      </c>
      <c r="L63" s="16">
        <v>214</v>
      </c>
      <c r="M63" s="51">
        <v>219</v>
      </c>
      <c r="N63" s="18">
        <f t="shared" si="1"/>
        <v>204.58333333333334</v>
      </c>
    </row>
    <row r="64" spans="1:14" ht="12" customHeight="1">
      <c r="A64" s="10" t="str">
        <f>'Pregnant Women Participating'!A64</f>
        <v>Muscogee Creek Nation, OK</v>
      </c>
      <c r="B64" s="18">
        <v>612</v>
      </c>
      <c r="C64" s="16">
        <v>597</v>
      </c>
      <c r="D64" s="16">
        <v>607</v>
      </c>
      <c r="E64" s="16">
        <v>592</v>
      </c>
      <c r="F64" s="16">
        <v>585</v>
      </c>
      <c r="G64" s="16">
        <v>607</v>
      </c>
      <c r="H64" s="16">
        <v>627</v>
      </c>
      <c r="I64" s="16">
        <v>637</v>
      </c>
      <c r="J64" s="16">
        <v>642</v>
      </c>
      <c r="K64" s="16">
        <v>630</v>
      </c>
      <c r="L64" s="16">
        <v>636</v>
      </c>
      <c r="M64" s="51">
        <v>646</v>
      </c>
      <c r="N64" s="18">
        <f t="shared" si="1"/>
        <v>618.1666666666666</v>
      </c>
    </row>
    <row r="65" spans="1:14" ht="12" customHeight="1">
      <c r="A65" s="10" t="str">
        <f>'Pregnant Women Participating'!A65</f>
        <v>Osage Tribal Council, OK</v>
      </c>
      <c r="B65" s="18">
        <v>650</v>
      </c>
      <c r="C65" s="16">
        <v>657</v>
      </c>
      <c r="D65" s="16">
        <v>669</v>
      </c>
      <c r="E65" s="16">
        <v>666</v>
      </c>
      <c r="F65" s="16">
        <v>676</v>
      </c>
      <c r="G65" s="16">
        <v>702</v>
      </c>
      <c r="H65" s="16">
        <v>727</v>
      </c>
      <c r="I65" s="16">
        <v>735</v>
      </c>
      <c r="J65" s="16">
        <v>762</v>
      </c>
      <c r="K65" s="16">
        <v>734</v>
      </c>
      <c r="L65" s="16">
        <v>748</v>
      </c>
      <c r="M65" s="51">
        <v>758</v>
      </c>
      <c r="N65" s="18">
        <f t="shared" si="1"/>
        <v>707</v>
      </c>
    </row>
    <row r="66" spans="1:14" ht="12" customHeight="1">
      <c r="A66" s="10" t="str">
        <f>'Pregnant Women Participating'!A66</f>
        <v>Otoe-Missouria Tribe, OK</v>
      </c>
      <c r="B66" s="18">
        <v>177</v>
      </c>
      <c r="C66" s="16">
        <v>174</v>
      </c>
      <c r="D66" s="16">
        <v>168</v>
      </c>
      <c r="E66" s="16">
        <v>176</v>
      </c>
      <c r="F66" s="16">
        <v>185</v>
      </c>
      <c r="G66" s="16">
        <v>182</v>
      </c>
      <c r="H66" s="16">
        <v>174</v>
      </c>
      <c r="I66" s="16">
        <v>181</v>
      </c>
      <c r="J66" s="16">
        <v>174</v>
      </c>
      <c r="K66" s="16">
        <v>163</v>
      </c>
      <c r="L66" s="16">
        <v>158</v>
      </c>
      <c r="M66" s="51">
        <v>156</v>
      </c>
      <c r="N66" s="18">
        <f t="shared" si="1"/>
        <v>172.33333333333334</v>
      </c>
    </row>
    <row r="67" spans="1:14" ht="12" customHeight="1">
      <c r="A67" s="10" t="str">
        <f>'Pregnant Women Participating'!A67</f>
        <v>Wichita, Caddo &amp; Delaware (WCD), OK</v>
      </c>
      <c r="B67" s="18">
        <v>820</v>
      </c>
      <c r="C67" s="16">
        <v>798</v>
      </c>
      <c r="D67" s="16">
        <v>801</v>
      </c>
      <c r="E67" s="16">
        <v>798</v>
      </c>
      <c r="F67" s="16">
        <v>815</v>
      </c>
      <c r="G67" s="16">
        <v>834</v>
      </c>
      <c r="H67" s="16">
        <v>844</v>
      </c>
      <c r="I67" s="16">
        <v>873</v>
      </c>
      <c r="J67" s="16">
        <v>891</v>
      </c>
      <c r="K67" s="16">
        <v>881</v>
      </c>
      <c r="L67" s="16">
        <v>857</v>
      </c>
      <c r="M67" s="51">
        <v>865</v>
      </c>
      <c r="N67" s="18">
        <f t="shared" si="1"/>
        <v>839.75</v>
      </c>
    </row>
    <row r="68" spans="1:14" s="23" customFormat="1" ht="24.75" customHeight="1">
      <c r="A68" s="19" t="str">
        <f>'Pregnant Women Participating'!A68</f>
        <v>Southwest Region</v>
      </c>
      <c r="B68" s="21">
        <v>356244</v>
      </c>
      <c r="C68" s="20">
        <v>350713</v>
      </c>
      <c r="D68" s="20">
        <v>353245</v>
      </c>
      <c r="E68" s="20">
        <v>352330</v>
      </c>
      <c r="F68" s="20">
        <v>351828</v>
      </c>
      <c r="G68" s="20">
        <v>356336</v>
      </c>
      <c r="H68" s="20">
        <v>359401</v>
      </c>
      <c r="I68" s="20">
        <v>359651</v>
      </c>
      <c r="J68" s="20">
        <v>366113</v>
      </c>
      <c r="K68" s="20">
        <v>369825</v>
      </c>
      <c r="L68" s="20">
        <v>371120</v>
      </c>
      <c r="M68" s="50">
        <v>371590</v>
      </c>
      <c r="N68" s="21">
        <f t="shared" si="1"/>
        <v>359866.3333333333</v>
      </c>
    </row>
    <row r="69" spans="1:14" ht="12" customHeight="1">
      <c r="A69" s="10" t="str">
        <f>'Pregnant Women Participating'!A69</f>
        <v>Colorado</v>
      </c>
      <c r="B69" s="18">
        <v>26963</v>
      </c>
      <c r="C69" s="16">
        <v>26519</v>
      </c>
      <c r="D69" s="16">
        <v>26776</v>
      </c>
      <c r="E69" s="16">
        <v>26976</v>
      </c>
      <c r="F69" s="16">
        <v>27047</v>
      </c>
      <c r="G69" s="16">
        <v>27314</v>
      </c>
      <c r="H69" s="16">
        <v>27325</v>
      </c>
      <c r="I69" s="16">
        <v>27067</v>
      </c>
      <c r="J69" s="16">
        <v>26925</v>
      </c>
      <c r="K69" s="16">
        <v>26997</v>
      </c>
      <c r="L69" s="16">
        <v>27322</v>
      </c>
      <c r="M69" s="51">
        <v>27355</v>
      </c>
      <c r="N69" s="18">
        <f t="shared" si="1"/>
        <v>27048.833333333332</v>
      </c>
    </row>
    <row r="70" spans="1:14" ht="12" customHeight="1">
      <c r="A70" s="10" t="str">
        <f>'Pregnant Women Participating'!A70</f>
        <v>Iowa</v>
      </c>
      <c r="B70" s="18">
        <v>17184</v>
      </c>
      <c r="C70" s="16">
        <v>17128</v>
      </c>
      <c r="D70" s="16">
        <v>17176</v>
      </c>
      <c r="E70" s="16">
        <v>17788</v>
      </c>
      <c r="F70" s="16">
        <v>17667</v>
      </c>
      <c r="G70" s="16">
        <v>17818</v>
      </c>
      <c r="H70" s="16">
        <v>17894</v>
      </c>
      <c r="I70" s="16">
        <v>17504</v>
      </c>
      <c r="J70" s="16">
        <v>17809</v>
      </c>
      <c r="K70" s="16">
        <v>17892</v>
      </c>
      <c r="L70" s="16">
        <v>17789</v>
      </c>
      <c r="M70" s="51">
        <v>16917</v>
      </c>
      <c r="N70" s="18">
        <f aca="true" t="shared" si="2" ref="N70:N101">IF(SUM(B70:M70)&gt;0,AVERAGE(B70:M70)," ")</f>
        <v>17547.166666666668</v>
      </c>
    </row>
    <row r="71" spans="1:14" ht="12" customHeight="1">
      <c r="A71" s="10" t="str">
        <f>'Pregnant Women Participating'!A71</f>
        <v>Kansas</v>
      </c>
      <c r="B71" s="18">
        <v>19504</v>
      </c>
      <c r="C71" s="16">
        <v>18862</v>
      </c>
      <c r="D71" s="16">
        <v>19090</v>
      </c>
      <c r="E71" s="16">
        <v>19224</v>
      </c>
      <c r="F71" s="16">
        <v>19152</v>
      </c>
      <c r="G71" s="16">
        <v>19218</v>
      </c>
      <c r="H71" s="16">
        <v>19552</v>
      </c>
      <c r="I71" s="16">
        <v>19270</v>
      </c>
      <c r="J71" s="16">
        <v>19356</v>
      </c>
      <c r="K71" s="16">
        <v>19728</v>
      </c>
      <c r="L71" s="16">
        <v>19835</v>
      </c>
      <c r="M71" s="51">
        <v>19839</v>
      </c>
      <c r="N71" s="18">
        <f t="shared" si="2"/>
        <v>19385.833333333332</v>
      </c>
    </row>
    <row r="72" spans="1:14" ht="12" customHeight="1">
      <c r="A72" s="10" t="str">
        <f>'Pregnant Women Participating'!A72</f>
        <v>Missouri</v>
      </c>
      <c r="B72" s="18">
        <v>40982</v>
      </c>
      <c r="C72" s="16">
        <v>39627</v>
      </c>
      <c r="D72" s="16">
        <v>40391</v>
      </c>
      <c r="E72" s="16">
        <v>40228</v>
      </c>
      <c r="F72" s="16">
        <v>40038</v>
      </c>
      <c r="G72" s="16">
        <v>41654</v>
      </c>
      <c r="H72" s="16">
        <v>39745</v>
      </c>
      <c r="I72" s="16">
        <v>41652</v>
      </c>
      <c r="J72" s="16">
        <v>41837</v>
      </c>
      <c r="K72" s="16">
        <v>40904</v>
      </c>
      <c r="L72" s="16">
        <v>40717</v>
      </c>
      <c r="M72" s="51">
        <v>38787</v>
      </c>
      <c r="N72" s="18">
        <f t="shared" si="2"/>
        <v>40546.833333333336</v>
      </c>
    </row>
    <row r="73" spans="1:14" ht="12" customHeight="1">
      <c r="A73" s="10" t="str">
        <f>'Pregnant Women Participating'!A73</f>
        <v>Montana</v>
      </c>
      <c r="B73" s="18">
        <v>5653</v>
      </c>
      <c r="C73" s="16">
        <v>5086</v>
      </c>
      <c r="D73" s="16">
        <v>5780</v>
      </c>
      <c r="E73" s="16">
        <v>5191</v>
      </c>
      <c r="F73" s="16">
        <v>5176</v>
      </c>
      <c r="G73" s="16">
        <v>5202</v>
      </c>
      <c r="H73" s="16">
        <v>5198</v>
      </c>
      <c r="I73" s="16">
        <v>5115</v>
      </c>
      <c r="J73" s="16">
        <v>5481</v>
      </c>
      <c r="K73" s="16">
        <v>5216</v>
      </c>
      <c r="L73" s="16">
        <v>5294</v>
      </c>
      <c r="M73" s="51">
        <v>5260</v>
      </c>
      <c r="N73" s="18">
        <f t="shared" si="2"/>
        <v>5304.333333333333</v>
      </c>
    </row>
    <row r="74" spans="1:14" ht="12" customHeight="1">
      <c r="A74" s="10" t="str">
        <f>'Pregnant Women Participating'!A74</f>
        <v>Nebraska</v>
      </c>
      <c r="B74" s="18">
        <v>11080</v>
      </c>
      <c r="C74" s="16">
        <v>10729</v>
      </c>
      <c r="D74" s="16">
        <v>10884</v>
      </c>
      <c r="E74" s="16">
        <v>11082</v>
      </c>
      <c r="F74" s="16">
        <v>10642</v>
      </c>
      <c r="G74" s="16">
        <v>10790</v>
      </c>
      <c r="H74" s="16">
        <v>10831</v>
      </c>
      <c r="I74" s="16">
        <v>10586</v>
      </c>
      <c r="J74" s="16">
        <v>10788</v>
      </c>
      <c r="K74" s="16">
        <v>11032</v>
      </c>
      <c r="L74" s="16">
        <v>10838</v>
      </c>
      <c r="M74" s="51">
        <v>10614</v>
      </c>
      <c r="N74" s="18">
        <f t="shared" si="2"/>
        <v>10824.666666666666</v>
      </c>
    </row>
    <row r="75" spans="1:14" ht="12" customHeight="1">
      <c r="A75" s="10" t="str">
        <f>'Pregnant Women Participating'!A75</f>
        <v>North Dakota</v>
      </c>
      <c r="B75" s="18">
        <v>3363</v>
      </c>
      <c r="C75" s="16">
        <v>3205</v>
      </c>
      <c r="D75" s="16">
        <v>3239</v>
      </c>
      <c r="E75" s="16">
        <v>3261</v>
      </c>
      <c r="F75" s="16">
        <v>3160</v>
      </c>
      <c r="G75" s="16">
        <v>3181</v>
      </c>
      <c r="H75" s="16">
        <v>3248</v>
      </c>
      <c r="I75" s="16">
        <v>3197</v>
      </c>
      <c r="J75" s="16">
        <v>3229</v>
      </c>
      <c r="K75" s="16">
        <v>3237</v>
      </c>
      <c r="L75" s="16">
        <v>3210</v>
      </c>
      <c r="M75" s="51">
        <v>3166</v>
      </c>
      <c r="N75" s="18">
        <f t="shared" si="2"/>
        <v>3224.6666666666665</v>
      </c>
    </row>
    <row r="76" spans="1:14" ht="12" customHeight="1">
      <c r="A76" s="10" t="str">
        <f>'Pregnant Women Participating'!A76</f>
        <v>South Dakota</v>
      </c>
      <c r="B76" s="18">
        <v>5431</v>
      </c>
      <c r="C76" s="16">
        <v>5378</v>
      </c>
      <c r="D76" s="16">
        <v>5322</v>
      </c>
      <c r="E76" s="16">
        <v>5386</v>
      </c>
      <c r="F76" s="16">
        <v>5320</v>
      </c>
      <c r="G76" s="16">
        <v>5321</v>
      </c>
      <c r="H76" s="16">
        <v>5377</v>
      </c>
      <c r="I76" s="16">
        <v>5386</v>
      </c>
      <c r="J76" s="16">
        <v>5342</v>
      </c>
      <c r="K76" s="16">
        <v>5345</v>
      </c>
      <c r="L76" s="16">
        <v>5254</v>
      </c>
      <c r="M76" s="51">
        <v>4621</v>
      </c>
      <c r="N76" s="18">
        <f t="shared" si="2"/>
        <v>5290.25</v>
      </c>
    </row>
    <row r="77" spans="1:14" ht="12" customHeight="1">
      <c r="A77" s="10" t="str">
        <f>'Pregnant Women Participating'!A77</f>
        <v>Utah</v>
      </c>
      <c r="B77" s="18">
        <v>17809</v>
      </c>
      <c r="C77" s="16">
        <v>17880</v>
      </c>
      <c r="D77" s="16">
        <v>18104</v>
      </c>
      <c r="E77" s="16">
        <v>18136</v>
      </c>
      <c r="F77" s="16">
        <v>18083</v>
      </c>
      <c r="G77" s="16">
        <v>18086</v>
      </c>
      <c r="H77" s="16">
        <v>18457</v>
      </c>
      <c r="I77" s="16">
        <v>18632</v>
      </c>
      <c r="J77" s="16">
        <v>18612</v>
      </c>
      <c r="K77" s="16">
        <v>18683</v>
      </c>
      <c r="L77" s="16">
        <v>18741</v>
      </c>
      <c r="M77" s="51">
        <v>18938</v>
      </c>
      <c r="N77" s="18">
        <f t="shared" si="2"/>
        <v>18346.75</v>
      </c>
    </row>
    <row r="78" spans="1:14" ht="12" customHeight="1">
      <c r="A78" s="10" t="str">
        <f>'Pregnant Women Participating'!A78</f>
        <v>Wyoming</v>
      </c>
      <c r="B78" s="18">
        <v>3097</v>
      </c>
      <c r="C78" s="16">
        <v>2994</v>
      </c>
      <c r="D78" s="16">
        <v>3102</v>
      </c>
      <c r="E78" s="16">
        <v>3150</v>
      </c>
      <c r="F78" s="16">
        <v>3069</v>
      </c>
      <c r="G78" s="16">
        <v>3169</v>
      </c>
      <c r="H78" s="16">
        <v>3225</v>
      </c>
      <c r="I78" s="16">
        <v>3131</v>
      </c>
      <c r="J78" s="16">
        <v>3215</v>
      </c>
      <c r="K78" s="16">
        <v>3269</v>
      </c>
      <c r="L78" s="16">
        <v>3235</v>
      </c>
      <c r="M78" s="51">
        <v>3257</v>
      </c>
      <c r="N78" s="18">
        <f t="shared" si="2"/>
        <v>3159.4166666666665</v>
      </c>
    </row>
    <row r="79" spans="1:14" ht="12" customHeight="1">
      <c r="A79" s="10" t="str">
        <f>'Pregnant Women Participating'!A79</f>
        <v>Ute Mountain Ute Tribe, CO</v>
      </c>
      <c r="B79" s="18">
        <v>36</v>
      </c>
      <c r="C79" s="16">
        <v>37</v>
      </c>
      <c r="D79" s="16">
        <v>34</v>
      </c>
      <c r="E79" s="16">
        <v>40</v>
      </c>
      <c r="F79" s="16">
        <v>44</v>
      </c>
      <c r="G79" s="16">
        <v>48</v>
      </c>
      <c r="H79" s="16">
        <v>49</v>
      </c>
      <c r="I79" s="16">
        <v>51</v>
      </c>
      <c r="J79" s="16">
        <v>55</v>
      </c>
      <c r="K79" s="16">
        <v>54</v>
      </c>
      <c r="L79" s="16">
        <v>56</v>
      </c>
      <c r="M79" s="51">
        <v>50</v>
      </c>
      <c r="N79" s="18">
        <f t="shared" si="2"/>
        <v>46.166666666666664</v>
      </c>
    </row>
    <row r="80" spans="1:14" ht="12" customHeight="1">
      <c r="A80" s="10" t="str">
        <f>'Pregnant Women Participating'!A80</f>
        <v>Omaha Sioux, NE</v>
      </c>
      <c r="B80" s="18">
        <v>94</v>
      </c>
      <c r="C80" s="16">
        <v>93</v>
      </c>
      <c r="D80" s="16">
        <v>95</v>
      </c>
      <c r="E80" s="16">
        <v>92</v>
      </c>
      <c r="F80" s="16">
        <v>88</v>
      </c>
      <c r="G80" s="16">
        <v>81</v>
      </c>
      <c r="H80" s="16">
        <v>79</v>
      </c>
      <c r="I80" s="16">
        <v>87</v>
      </c>
      <c r="J80" s="16">
        <v>88</v>
      </c>
      <c r="K80" s="16">
        <v>88</v>
      </c>
      <c r="L80" s="16">
        <v>92</v>
      </c>
      <c r="M80" s="51">
        <v>87</v>
      </c>
      <c r="N80" s="18">
        <f t="shared" si="2"/>
        <v>88.66666666666667</v>
      </c>
    </row>
    <row r="81" spans="1:14" ht="12" customHeight="1">
      <c r="A81" s="10" t="str">
        <f>'Pregnant Women Participating'!A81</f>
        <v>Santee Sioux, NE</v>
      </c>
      <c r="B81" s="18">
        <v>29</v>
      </c>
      <c r="C81" s="16">
        <v>29</v>
      </c>
      <c r="D81" s="16">
        <v>30</v>
      </c>
      <c r="E81" s="16">
        <v>30</v>
      </c>
      <c r="F81" s="16">
        <v>30</v>
      </c>
      <c r="G81" s="16">
        <v>33</v>
      </c>
      <c r="H81" s="16">
        <v>30</v>
      </c>
      <c r="I81" s="16">
        <v>28</v>
      </c>
      <c r="J81" s="16">
        <v>26</v>
      </c>
      <c r="K81" s="16">
        <v>30</v>
      </c>
      <c r="L81" s="16">
        <v>30</v>
      </c>
      <c r="M81" s="51">
        <v>31</v>
      </c>
      <c r="N81" s="18">
        <f t="shared" si="2"/>
        <v>29.666666666666668</v>
      </c>
    </row>
    <row r="82" spans="1:14" ht="12" customHeight="1">
      <c r="A82" s="10" t="str">
        <f>'Pregnant Women Participating'!A82</f>
        <v>Winnebago Tribe, NE</v>
      </c>
      <c r="B82" s="18">
        <v>48</v>
      </c>
      <c r="C82" s="16">
        <v>47</v>
      </c>
      <c r="D82" s="16">
        <v>51</v>
      </c>
      <c r="E82" s="16">
        <v>48</v>
      </c>
      <c r="F82" s="16">
        <v>49</v>
      </c>
      <c r="G82" s="16">
        <v>53</v>
      </c>
      <c r="H82" s="16">
        <v>48</v>
      </c>
      <c r="I82" s="16">
        <v>43</v>
      </c>
      <c r="J82" s="16">
        <v>42</v>
      </c>
      <c r="K82" s="16">
        <v>40</v>
      </c>
      <c r="L82" s="16">
        <v>46</v>
      </c>
      <c r="M82" s="51">
        <v>49</v>
      </c>
      <c r="N82" s="18">
        <f t="shared" si="2"/>
        <v>47</v>
      </c>
    </row>
    <row r="83" spans="1:14" ht="12" customHeight="1">
      <c r="A83" s="10" t="str">
        <f>'Pregnant Women Participating'!A83</f>
        <v>Standing Rock Sioux Tribe, ND</v>
      </c>
      <c r="B83" s="18">
        <v>200</v>
      </c>
      <c r="C83" s="16">
        <v>185</v>
      </c>
      <c r="D83" s="16">
        <v>189</v>
      </c>
      <c r="E83" s="16">
        <v>196</v>
      </c>
      <c r="F83" s="16">
        <v>178</v>
      </c>
      <c r="G83" s="16">
        <v>164</v>
      </c>
      <c r="H83" s="16">
        <v>174</v>
      </c>
      <c r="I83" s="16">
        <v>168</v>
      </c>
      <c r="J83" s="16">
        <v>153</v>
      </c>
      <c r="K83" s="16">
        <v>162</v>
      </c>
      <c r="L83" s="16">
        <v>155</v>
      </c>
      <c r="M83" s="51">
        <v>151</v>
      </c>
      <c r="N83" s="18">
        <f t="shared" si="2"/>
        <v>172.91666666666666</v>
      </c>
    </row>
    <row r="84" spans="1:14" ht="12" customHeight="1">
      <c r="A84" s="10" t="str">
        <f>'Pregnant Women Participating'!A84</f>
        <v>Three Affiliated Tribes, ND</v>
      </c>
      <c r="B84" s="18">
        <v>109</v>
      </c>
      <c r="C84" s="16">
        <v>108</v>
      </c>
      <c r="D84" s="16">
        <v>106</v>
      </c>
      <c r="E84" s="16">
        <v>115</v>
      </c>
      <c r="F84" s="16">
        <v>111</v>
      </c>
      <c r="G84" s="16">
        <v>121</v>
      </c>
      <c r="H84" s="16">
        <v>116</v>
      </c>
      <c r="I84" s="16">
        <v>105</v>
      </c>
      <c r="J84" s="16">
        <v>99</v>
      </c>
      <c r="K84" s="16">
        <v>94</v>
      </c>
      <c r="L84" s="16">
        <v>101</v>
      </c>
      <c r="M84" s="51">
        <v>89</v>
      </c>
      <c r="N84" s="18">
        <f t="shared" si="2"/>
        <v>106.16666666666667</v>
      </c>
    </row>
    <row r="85" spans="1:14" ht="12" customHeight="1">
      <c r="A85" s="10" t="str">
        <f>'Pregnant Women Participating'!A85</f>
        <v>Cheyenne River Sioux, SD</v>
      </c>
      <c r="B85" s="18">
        <v>154</v>
      </c>
      <c r="C85" s="16">
        <v>152</v>
      </c>
      <c r="D85" s="16">
        <v>165</v>
      </c>
      <c r="E85" s="16">
        <v>159</v>
      </c>
      <c r="F85" s="16">
        <v>154</v>
      </c>
      <c r="G85" s="16">
        <v>148</v>
      </c>
      <c r="H85" s="16">
        <v>149</v>
      </c>
      <c r="I85" s="16">
        <v>146</v>
      </c>
      <c r="J85" s="16">
        <v>143</v>
      </c>
      <c r="K85" s="16">
        <v>147</v>
      </c>
      <c r="L85" s="16">
        <v>140</v>
      </c>
      <c r="M85" s="51">
        <v>137</v>
      </c>
      <c r="N85" s="18">
        <f t="shared" si="2"/>
        <v>149.5</v>
      </c>
    </row>
    <row r="86" spans="1:14" ht="12" customHeight="1">
      <c r="A86" s="10" t="str">
        <f>'Pregnant Women Participating'!A86</f>
        <v>Rosebud Sioux, SD</v>
      </c>
      <c r="B86" s="18">
        <v>305</v>
      </c>
      <c r="C86" s="16">
        <v>302</v>
      </c>
      <c r="D86" s="16">
        <v>301</v>
      </c>
      <c r="E86" s="16">
        <v>311</v>
      </c>
      <c r="F86" s="16">
        <v>308</v>
      </c>
      <c r="G86" s="16">
        <v>307</v>
      </c>
      <c r="H86" s="16">
        <v>320</v>
      </c>
      <c r="I86" s="16">
        <v>320</v>
      </c>
      <c r="J86" s="16">
        <v>318</v>
      </c>
      <c r="K86" s="16">
        <v>318</v>
      </c>
      <c r="L86" s="16">
        <v>302</v>
      </c>
      <c r="M86" s="51">
        <v>308</v>
      </c>
      <c r="N86" s="18">
        <f t="shared" si="2"/>
        <v>310</v>
      </c>
    </row>
    <row r="87" spans="1:14" ht="12" customHeight="1">
      <c r="A87" s="10" t="str">
        <f>'Pregnant Women Participating'!A87</f>
        <v>Northern Arapahoe, WY</v>
      </c>
      <c r="B87" s="18">
        <v>158</v>
      </c>
      <c r="C87" s="16">
        <v>137</v>
      </c>
      <c r="D87" s="16">
        <v>150</v>
      </c>
      <c r="E87" s="16">
        <v>161</v>
      </c>
      <c r="F87" s="16">
        <v>162</v>
      </c>
      <c r="G87" s="16">
        <v>146</v>
      </c>
      <c r="H87" s="16">
        <v>134</v>
      </c>
      <c r="I87" s="16">
        <v>126</v>
      </c>
      <c r="J87" s="16">
        <v>121</v>
      </c>
      <c r="K87" s="16">
        <v>108</v>
      </c>
      <c r="L87" s="16">
        <v>127</v>
      </c>
      <c r="M87" s="51">
        <v>128</v>
      </c>
      <c r="N87" s="18">
        <f t="shared" si="2"/>
        <v>138.16666666666666</v>
      </c>
    </row>
    <row r="88" spans="1:14" ht="12" customHeight="1">
      <c r="A88" s="10" t="str">
        <f>'Pregnant Women Participating'!A88</f>
        <v>Shoshone Tribe, WY</v>
      </c>
      <c r="B88" s="18">
        <v>51</v>
      </c>
      <c r="C88" s="16">
        <v>47</v>
      </c>
      <c r="D88" s="16">
        <v>46</v>
      </c>
      <c r="E88" s="16">
        <v>44</v>
      </c>
      <c r="F88" s="16">
        <v>47</v>
      </c>
      <c r="G88" s="16">
        <v>48</v>
      </c>
      <c r="H88" s="16">
        <v>43</v>
      </c>
      <c r="I88" s="16">
        <v>47</v>
      </c>
      <c r="J88" s="16">
        <v>48</v>
      </c>
      <c r="K88" s="16">
        <v>46</v>
      </c>
      <c r="L88" s="16">
        <v>44</v>
      </c>
      <c r="M88" s="51">
        <v>47</v>
      </c>
      <c r="N88" s="18">
        <f t="shared" si="2"/>
        <v>46.5</v>
      </c>
    </row>
    <row r="89" spans="1:14" s="23" customFormat="1" ht="24.75" customHeight="1">
      <c r="A89" s="19" t="str">
        <f>'Pregnant Women Participating'!A89</f>
        <v>Mountain Plains</v>
      </c>
      <c r="B89" s="21">
        <v>152250</v>
      </c>
      <c r="C89" s="20">
        <v>148545</v>
      </c>
      <c r="D89" s="20">
        <v>151031</v>
      </c>
      <c r="E89" s="20">
        <v>151618</v>
      </c>
      <c r="F89" s="20">
        <v>150525</v>
      </c>
      <c r="G89" s="20">
        <v>152902</v>
      </c>
      <c r="H89" s="20">
        <v>151994</v>
      </c>
      <c r="I89" s="20">
        <v>152661</v>
      </c>
      <c r="J89" s="20">
        <v>153687</v>
      </c>
      <c r="K89" s="20">
        <v>153390</v>
      </c>
      <c r="L89" s="20">
        <v>153328</v>
      </c>
      <c r="M89" s="50">
        <v>149831</v>
      </c>
      <c r="N89" s="21">
        <f t="shared" si="2"/>
        <v>151813.5</v>
      </c>
    </row>
    <row r="90" spans="1:14" ht="12" customHeight="1">
      <c r="A90" s="11" t="str">
        <f>'Pregnant Women Participating'!A90</f>
        <v>Alaska</v>
      </c>
      <c r="B90" s="18">
        <v>6143</v>
      </c>
      <c r="C90" s="16">
        <v>5969</v>
      </c>
      <c r="D90" s="16">
        <v>6059</v>
      </c>
      <c r="E90" s="16">
        <v>6106</v>
      </c>
      <c r="F90" s="16">
        <v>6095</v>
      </c>
      <c r="G90" s="16">
        <v>6283</v>
      </c>
      <c r="H90" s="16">
        <v>6241</v>
      </c>
      <c r="I90" s="16">
        <v>6351</v>
      </c>
      <c r="J90" s="16">
        <v>6424</v>
      </c>
      <c r="K90" s="16">
        <v>6503</v>
      </c>
      <c r="L90" s="16">
        <v>6427</v>
      </c>
      <c r="M90" s="51">
        <v>6356</v>
      </c>
      <c r="N90" s="18">
        <f t="shared" si="2"/>
        <v>6246.416666666667</v>
      </c>
    </row>
    <row r="91" spans="1:14" ht="12" customHeight="1">
      <c r="A91" s="11" t="str">
        <f>'Pregnant Women Participating'!A91</f>
        <v>American Samoa</v>
      </c>
      <c r="B91" s="18">
        <v>1141</v>
      </c>
      <c r="C91" s="16">
        <v>1131</v>
      </c>
      <c r="D91" s="16">
        <v>1183</v>
      </c>
      <c r="E91" s="16">
        <v>1191</v>
      </c>
      <c r="F91" s="16">
        <v>1216</v>
      </c>
      <c r="G91" s="16">
        <v>1249</v>
      </c>
      <c r="H91" s="16">
        <v>1216</v>
      </c>
      <c r="I91" s="16">
        <v>1206</v>
      </c>
      <c r="J91" s="16">
        <v>1224</v>
      </c>
      <c r="K91" s="16">
        <v>1229</v>
      </c>
      <c r="L91" s="16">
        <v>1251</v>
      </c>
      <c r="M91" s="51">
        <v>1208</v>
      </c>
      <c r="N91" s="18">
        <f t="shared" si="2"/>
        <v>1203.75</v>
      </c>
    </row>
    <row r="92" spans="1:14" ht="12" customHeight="1">
      <c r="A92" s="11" t="str">
        <f>'Pregnant Women Participating'!A92</f>
        <v>Arizona</v>
      </c>
      <c r="B92" s="18">
        <v>48800</v>
      </c>
      <c r="C92" s="16">
        <v>48223</v>
      </c>
      <c r="D92" s="16">
        <v>48536</v>
      </c>
      <c r="E92" s="16">
        <v>48495</v>
      </c>
      <c r="F92" s="16">
        <v>48050</v>
      </c>
      <c r="G92" s="16">
        <v>48574</v>
      </c>
      <c r="H92" s="16">
        <v>47715</v>
      </c>
      <c r="I92" s="16">
        <v>46771</v>
      </c>
      <c r="J92" s="16">
        <v>46986</v>
      </c>
      <c r="K92" s="16">
        <v>46996</v>
      </c>
      <c r="L92" s="16">
        <v>46655</v>
      </c>
      <c r="M92" s="51">
        <v>46241</v>
      </c>
      <c r="N92" s="18">
        <f t="shared" si="2"/>
        <v>47670.166666666664</v>
      </c>
    </row>
    <row r="93" spans="1:14" ht="12" customHeight="1">
      <c r="A93" s="11" t="str">
        <f>'Pregnant Women Participating'!A93</f>
        <v>California</v>
      </c>
      <c r="B93" s="18">
        <v>324952</v>
      </c>
      <c r="C93" s="16">
        <v>313876</v>
      </c>
      <c r="D93" s="16">
        <v>316581</v>
      </c>
      <c r="E93" s="16">
        <v>319568</v>
      </c>
      <c r="F93" s="16">
        <v>314628</v>
      </c>
      <c r="G93" s="16">
        <v>316239</v>
      </c>
      <c r="H93" s="16">
        <v>315341</v>
      </c>
      <c r="I93" s="16">
        <v>311513</v>
      </c>
      <c r="J93" s="16">
        <v>312972</v>
      </c>
      <c r="K93" s="16">
        <v>314927</v>
      </c>
      <c r="L93" s="16">
        <v>312548</v>
      </c>
      <c r="M93" s="51">
        <v>306591</v>
      </c>
      <c r="N93" s="18">
        <f t="shared" si="2"/>
        <v>314978</v>
      </c>
    </row>
    <row r="94" spans="1:14" ht="12" customHeight="1">
      <c r="A94" s="11" t="str">
        <f>'Pregnant Women Participating'!A94</f>
        <v>Guam</v>
      </c>
      <c r="B94" s="18">
        <v>1837</v>
      </c>
      <c r="C94" s="16">
        <v>1851</v>
      </c>
      <c r="D94" s="16">
        <v>1815</v>
      </c>
      <c r="E94" s="16">
        <v>1726</v>
      </c>
      <c r="F94" s="16">
        <v>1654</v>
      </c>
      <c r="G94" s="16">
        <v>1633</v>
      </c>
      <c r="H94" s="16">
        <v>1678</v>
      </c>
      <c r="I94" s="16">
        <v>1713</v>
      </c>
      <c r="J94" s="16">
        <v>1746</v>
      </c>
      <c r="K94" s="16">
        <v>1714</v>
      </c>
      <c r="L94" s="16">
        <v>1737</v>
      </c>
      <c r="M94" s="51">
        <v>1704</v>
      </c>
      <c r="N94" s="18">
        <f t="shared" si="2"/>
        <v>1734</v>
      </c>
    </row>
    <row r="95" spans="1:14" ht="12" customHeight="1">
      <c r="A95" s="11" t="str">
        <f>'Pregnant Women Participating'!A95</f>
        <v>Hawaii</v>
      </c>
      <c r="B95" s="18">
        <v>8925</v>
      </c>
      <c r="C95" s="16">
        <v>8625</v>
      </c>
      <c r="D95" s="16">
        <v>8672</v>
      </c>
      <c r="E95" s="16">
        <v>8854</v>
      </c>
      <c r="F95" s="16">
        <v>8772</v>
      </c>
      <c r="G95" s="16">
        <v>8840</v>
      </c>
      <c r="H95" s="16">
        <v>8954</v>
      </c>
      <c r="I95" s="16">
        <v>8798</v>
      </c>
      <c r="J95" s="16">
        <v>8829</v>
      </c>
      <c r="K95" s="16">
        <v>8906</v>
      </c>
      <c r="L95" s="16">
        <v>8751</v>
      </c>
      <c r="M95" s="51">
        <v>8821</v>
      </c>
      <c r="N95" s="18">
        <f t="shared" si="2"/>
        <v>8812.25</v>
      </c>
    </row>
    <row r="96" spans="1:14" ht="12" customHeight="1">
      <c r="A96" s="11" t="str">
        <f>'Pregnant Women Participating'!A96</f>
        <v>Idaho</v>
      </c>
      <c r="B96" s="18">
        <v>10684</v>
      </c>
      <c r="C96" s="16">
        <v>10581</v>
      </c>
      <c r="D96" s="16">
        <v>10613</v>
      </c>
      <c r="E96" s="16">
        <v>10622</v>
      </c>
      <c r="F96" s="16">
        <v>10531</v>
      </c>
      <c r="G96" s="16">
        <v>10533</v>
      </c>
      <c r="H96" s="16">
        <v>10602</v>
      </c>
      <c r="I96" s="16">
        <v>10415</v>
      </c>
      <c r="J96" s="16">
        <v>10381</v>
      </c>
      <c r="K96" s="16">
        <v>10454</v>
      </c>
      <c r="L96" s="16">
        <v>10330</v>
      </c>
      <c r="M96" s="51">
        <v>10481</v>
      </c>
      <c r="N96" s="18">
        <f t="shared" si="2"/>
        <v>10518.916666666666</v>
      </c>
    </row>
    <row r="97" spans="1:14" ht="12" customHeight="1">
      <c r="A97" s="11" t="str">
        <f>'Pregnant Women Participating'!A97</f>
        <v>Nevada</v>
      </c>
      <c r="B97" s="18">
        <v>16748</v>
      </c>
      <c r="C97" s="16">
        <v>16551</v>
      </c>
      <c r="D97" s="16">
        <v>16536</v>
      </c>
      <c r="E97" s="16">
        <v>16689</v>
      </c>
      <c r="F97" s="16">
        <v>16410</v>
      </c>
      <c r="G97" s="16">
        <v>16592</v>
      </c>
      <c r="H97" s="16">
        <v>16652</v>
      </c>
      <c r="I97" s="16">
        <v>16451</v>
      </c>
      <c r="J97" s="16">
        <v>16398</v>
      </c>
      <c r="K97" s="16">
        <v>16574</v>
      </c>
      <c r="L97" s="16">
        <v>16795</v>
      </c>
      <c r="M97" s="51">
        <v>16638</v>
      </c>
      <c r="N97" s="18">
        <f t="shared" si="2"/>
        <v>16586.166666666668</v>
      </c>
    </row>
    <row r="98" spans="1:14" ht="12" customHeight="1">
      <c r="A98" s="11" t="str">
        <f>'Pregnant Women Participating'!A98</f>
        <v>Oregon</v>
      </c>
      <c r="B98" s="18">
        <v>25492</v>
      </c>
      <c r="C98" s="16">
        <v>25003</v>
      </c>
      <c r="D98" s="16">
        <v>24901</v>
      </c>
      <c r="E98" s="16">
        <v>25054</v>
      </c>
      <c r="F98" s="16">
        <v>25015</v>
      </c>
      <c r="G98" s="16">
        <v>25176</v>
      </c>
      <c r="H98" s="16">
        <v>25200</v>
      </c>
      <c r="I98" s="16">
        <v>24920</v>
      </c>
      <c r="J98" s="16">
        <v>24761</v>
      </c>
      <c r="K98" s="16">
        <v>24843</v>
      </c>
      <c r="L98" s="16">
        <v>24806</v>
      </c>
      <c r="M98" s="51">
        <v>24711</v>
      </c>
      <c r="N98" s="18">
        <f t="shared" si="2"/>
        <v>24990.166666666668</v>
      </c>
    </row>
    <row r="99" spans="1:14" ht="12" customHeight="1">
      <c r="A99" s="11" t="str">
        <f>'Pregnant Women Participating'!A99</f>
        <v>Washington</v>
      </c>
      <c r="B99" s="18">
        <v>42278</v>
      </c>
      <c r="C99" s="16">
        <v>41690</v>
      </c>
      <c r="D99" s="16">
        <v>41872</v>
      </c>
      <c r="E99" s="16">
        <v>42745</v>
      </c>
      <c r="F99" s="16">
        <v>42112</v>
      </c>
      <c r="G99" s="16">
        <v>43556</v>
      </c>
      <c r="H99" s="16">
        <v>43660</v>
      </c>
      <c r="I99" s="16">
        <v>43193</v>
      </c>
      <c r="J99" s="16">
        <v>43159</v>
      </c>
      <c r="K99" s="16">
        <v>43438</v>
      </c>
      <c r="L99" s="16">
        <v>43189</v>
      </c>
      <c r="M99" s="51">
        <v>44034</v>
      </c>
      <c r="N99" s="18">
        <f t="shared" si="2"/>
        <v>42910.5</v>
      </c>
    </row>
    <row r="100" spans="1:14" ht="12" customHeight="1">
      <c r="A100" s="11" t="str">
        <f>'Pregnant Women Participating'!A100</f>
        <v>Northern Marianas</v>
      </c>
      <c r="B100" s="18">
        <v>554</v>
      </c>
      <c r="C100" s="16">
        <v>775</v>
      </c>
      <c r="D100" s="16">
        <v>805</v>
      </c>
      <c r="E100" s="16">
        <v>807</v>
      </c>
      <c r="F100" s="16">
        <v>847</v>
      </c>
      <c r="G100" s="16">
        <v>884</v>
      </c>
      <c r="H100" s="16">
        <v>910</v>
      </c>
      <c r="I100" s="16">
        <v>920</v>
      </c>
      <c r="J100" s="16">
        <v>907</v>
      </c>
      <c r="K100" s="16">
        <v>880</v>
      </c>
      <c r="L100" s="16">
        <v>874</v>
      </c>
      <c r="M100" s="51">
        <v>850</v>
      </c>
      <c r="N100" s="18">
        <f t="shared" si="2"/>
        <v>834.4166666666666</v>
      </c>
    </row>
    <row r="101" spans="1:14" ht="12" customHeight="1">
      <c r="A101" s="11" t="str">
        <f>'Pregnant Women Participating'!A101</f>
        <v>Inter-Tribal Council, AZ</v>
      </c>
      <c r="B101" s="18">
        <v>2871</v>
      </c>
      <c r="C101" s="16">
        <v>2708</v>
      </c>
      <c r="D101" s="16">
        <v>2751</v>
      </c>
      <c r="E101" s="16">
        <v>2809</v>
      </c>
      <c r="F101" s="16">
        <v>2717</v>
      </c>
      <c r="G101" s="16">
        <v>2711</v>
      </c>
      <c r="H101" s="16">
        <v>2747</v>
      </c>
      <c r="I101" s="16">
        <v>2692</v>
      </c>
      <c r="J101" s="16">
        <v>2710</v>
      </c>
      <c r="K101" s="16">
        <v>2692</v>
      </c>
      <c r="L101" s="16">
        <v>2701</v>
      </c>
      <c r="M101" s="51">
        <v>2664</v>
      </c>
      <c r="N101" s="18">
        <f t="shared" si="2"/>
        <v>2731.0833333333335</v>
      </c>
    </row>
    <row r="102" spans="1:14" ht="12" customHeight="1">
      <c r="A102" s="11" t="str">
        <f>'Pregnant Women Participating'!A102</f>
        <v>Navajo Nation, AZ</v>
      </c>
      <c r="B102" s="18">
        <v>2836</v>
      </c>
      <c r="C102" s="16">
        <v>2725</v>
      </c>
      <c r="D102" s="16">
        <v>2752</v>
      </c>
      <c r="E102" s="16">
        <v>2845</v>
      </c>
      <c r="F102" s="16">
        <v>2746</v>
      </c>
      <c r="G102" s="16">
        <v>2758</v>
      </c>
      <c r="H102" s="16">
        <v>2680</v>
      </c>
      <c r="I102" s="16">
        <v>2544</v>
      </c>
      <c r="J102" s="16">
        <v>2634</v>
      </c>
      <c r="K102" s="16">
        <v>2569</v>
      </c>
      <c r="L102" s="16">
        <v>2624</v>
      </c>
      <c r="M102" s="51">
        <v>2684</v>
      </c>
      <c r="N102" s="18">
        <f>IF(SUM(B102:M102)&gt;0,AVERAGE(B102:M102)," ")</f>
        <v>2699.75</v>
      </c>
    </row>
    <row r="103" spans="1:14" ht="12" customHeight="1">
      <c r="A103" s="11" t="str">
        <f>'Pregnant Women Participating'!A103</f>
        <v>Inter-Tribal Council, NV</v>
      </c>
      <c r="B103" s="18">
        <v>400</v>
      </c>
      <c r="C103" s="16">
        <v>351</v>
      </c>
      <c r="D103" s="16">
        <v>365</v>
      </c>
      <c r="E103" s="16">
        <v>346</v>
      </c>
      <c r="F103" s="16">
        <v>340</v>
      </c>
      <c r="G103" s="16">
        <v>323</v>
      </c>
      <c r="H103" s="16">
        <v>339</v>
      </c>
      <c r="I103" s="16">
        <v>336</v>
      </c>
      <c r="J103" s="16">
        <v>328</v>
      </c>
      <c r="K103" s="16">
        <v>337</v>
      </c>
      <c r="L103" s="16">
        <v>339</v>
      </c>
      <c r="M103" s="51">
        <v>338</v>
      </c>
      <c r="N103" s="18">
        <f>IF(SUM(B103:M103)&gt;0,AVERAGE(B103:M103)," ")</f>
        <v>345.1666666666667</v>
      </c>
    </row>
    <row r="104" spans="1:14" s="23" customFormat="1" ht="24.75" customHeight="1">
      <c r="A104" s="19" t="str">
        <f>'Pregnant Women Participating'!A104</f>
        <v>Western Region</v>
      </c>
      <c r="B104" s="21">
        <v>493661</v>
      </c>
      <c r="C104" s="20">
        <v>480059</v>
      </c>
      <c r="D104" s="20">
        <v>483441</v>
      </c>
      <c r="E104" s="20">
        <v>487857</v>
      </c>
      <c r="F104" s="20">
        <v>481133</v>
      </c>
      <c r="G104" s="20">
        <v>485351</v>
      </c>
      <c r="H104" s="20">
        <v>483935</v>
      </c>
      <c r="I104" s="20">
        <v>477823</v>
      </c>
      <c r="J104" s="20">
        <v>479459</v>
      </c>
      <c r="K104" s="20">
        <v>482062</v>
      </c>
      <c r="L104" s="20">
        <v>479027</v>
      </c>
      <c r="M104" s="50">
        <v>473321</v>
      </c>
      <c r="N104" s="21">
        <f>IF(SUM(B104:M104)&gt;0,AVERAGE(B104:M104)," ")</f>
        <v>482260.75</v>
      </c>
    </row>
    <row r="105" spans="1:14" s="38" customFormat="1" ht="16.5" customHeight="1" thickBot="1">
      <c r="A105" s="35" t="str">
        <f>'Pregnant Women Participating'!A105</f>
        <v>TOTAL</v>
      </c>
      <c r="B105" s="36">
        <v>2259435</v>
      </c>
      <c r="C105" s="37">
        <v>2213592</v>
      </c>
      <c r="D105" s="37">
        <v>2216029</v>
      </c>
      <c r="E105" s="37">
        <v>2213795</v>
      </c>
      <c r="F105" s="37">
        <v>2196831</v>
      </c>
      <c r="G105" s="37">
        <v>2222680</v>
      </c>
      <c r="H105" s="37">
        <v>2224360</v>
      </c>
      <c r="I105" s="37">
        <v>2210672</v>
      </c>
      <c r="J105" s="37">
        <v>2228084</v>
      </c>
      <c r="K105" s="37">
        <v>2240840</v>
      </c>
      <c r="L105" s="37">
        <v>2239494</v>
      </c>
      <c r="M105" s="53">
        <v>2225074</v>
      </c>
      <c r="N105" s="36">
        <f>IF(SUM(B105:M105)&gt;0,AVERAGE(B105:M105)," ")</f>
        <v>2224240.5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30484</v>
      </c>
      <c r="C6" s="16">
        <v>30025</v>
      </c>
      <c r="D6" s="16">
        <v>29982</v>
      </c>
      <c r="E6" s="16">
        <v>30401</v>
      </c>
      <c r="F6" s="16">
        <v>30283</v>
      </c>
      <c r="G6" s="16">
        <v>30935</v>
      </c>
      <c r="H6" s="16">
        <v>31320</v>
      </c>
      <c r="I6" s="16">
        <v>31585</v>
      </c>
      <c r="J6" s="16">
        <v>32248</v>
      </c>
      <c r="K6" s="16">
        <v>32534</v>
      </c>
      <c r="L6" s="16">
        <v>32894</v>
      </c>
      <c r="M6" s="51">
        <v>32433</v>
      </c>
      <c r="N6" s="18">
        <f aca="true" t="shared" si="0" ref="N6:N37">IF(SUM(B6:M6)&gt;0,AVERAGE(B6:M6)," ")</f>
        <v>31260.333333333332</v>
      </c>
    </row>
    <row r="7" spans="1:14" s="7" customFormat="1" ht="12" customHeight="1">
      <c r="A7" s="10" t="str">
        <f>'Pregnant Women Participating'!A7</f>
        <v>Maine</v>
      </c>
      <c r="B7" s="18">
        <v>14556</v>
      </c>
      <c r="C7" s="16">
        <v>14524</v>
      </c>
      <c r="D7" s="16">
        <v>14488</v>
      </c>
      <c r="E7" s="16">
        <v>14568</v>
      </c>
      <c r="F7" s="16">
        <v>14461</v>
      </c>
      <c r="G7" s="16">
        <v>14711</v>
      </c>
      <c r="H7" s="16">
        <v>14816</v>
      </c>
      <c r="I7" s="16">
        <v>14848</v>
      </c>
      <c r="J7" s="16">
        <v>14964</v>
      </c>
      <c r="K7" s="16">
        <v>14973</v>
      </c>
      <c r="L7" s="16">
        <v>15018</v>
      </c>
      <c r="M7" s="51">
        <v>14952</v>
      </c>
      <c r="N7" s="18">
        <f t="shared" si="0"/>
        <v>14739.916666666666</v>
      </c>
    </row>
    <row r="8" spans="1:14" s="7" customFormat="1" ht="12" customHeight="1">
      <c r="A8" s="10" t="str">
        <f>'Pregnant Women Participating'!A8</f>
        <v>Massachusetts</v>
      </c>
      <c r="B8" s="18">
        <v>68435</v>
      </c>
      <c r="C8" s="16">
        <v>67074</v>
      </c>
      <c r="D8" s="16">
        <v>66606</v>
      </c>
      <c r="E8" s="16">
        <v>67126</v>
      </c>
      <c r="F8" s="16">
        <v>66929</v>
      </c>
      <c r="G8" s="16">
        <v>68271</v>
      </c>
      <c r="H8" s="16">
        <v>67745</v>
      </c>
      <c r="I8" s="16">
        <v>68277</v>
      </c>
      <c r="J8" s="16">
        <v>69075</v>
      </c>
      <c r="K8" s="16">
        <v>68912</v>
      </c>
      <c r="L8" s="16">
        <v>69523</v>
      </c>
      <c r="M8" s="51">
        <v>69353</v>
      </c>
      <c r="N8" s="18">
        <f t="shared" si="0"/>
        <v>68110.5</v>
      </c>
    </row>
    <row r="9" spans="1:14" s="7" customFormat="1" ht="12" customHeight="1">
      <c r="A9" s="10" t="str">
        <f>'Pregnant Women Participating'!A9</f>
        <v>New Hampshire</v>
      </c>
      <c r="B9" s="18">
        <v>9483</v>
      </c>
      <c r="C9" s="16">
        <v>9393</v>
      </c>
      <c r="D9" s="16">
        <v>9415</v>
      </c>
      <c r="E9" s="16">
        <v>9331</v>
      </c>
      <c r="F9" s="16">
        <v>9447</v>
      </c>
      <c r="G9" s="16">
        <v>9637</v>
      </c>
      <c r="H9" s="16">
        <v>9809</v>
      </c>
      <c r="I9" s="16">
        <v>9775</v>
      </c>
      <c r="J9" s="16">
        <v>9763</v>
      </c>
      <c r="K9" s="16">
        <v>9910</v>
      </c>
      <c r="L9" s="16">
        <v>9928</v>
      </c>
      <c r="M9" s="51">
        <v>9798</v>
      </c>
      <c r="N9" s="18">
        <f t="shared" si="0"/>
        <v>9640.75</v>
      </c>
    </row>
    <row r="10" spans="1:14" s="7" customFormat="1" ht="12" customHeight="1">
      <c r="A10" s="10" t="str">
        <f>'Pregnant Women Participating'!A10</f>
        <v>New York</v>
      </c>
      <c r="B10" s="18">
        <v>257439</v>
      </c>
      <c r="C10" s="16">
        <v>255468</v>
      </c>
      <c r="D10" s="16">
        <v>256153</v>
      </c>
      <c r="E10" s="16">
        <v>260344</v>
      </c>
      <c r="F10" s="16">
        <v>261074</v>
      </c>
      <c r="G10" s="16">
        <v>265249</v>
      </c>
      <c r="H10" s="16">
        <v>265987</v>
      </c>
      <c r="I10" s="16">
        <v>267322</v>
      </c>
      <c r="J10" s="16">
        <v>268726</v>
      </c>
      <c r="K10" s="16">
        <v>268618</v>
      </c>
      <c r="L10" s="16">
        <v>269916</v>
      </c>
      <c r="M10" s="51">
        <v>268689</v>
      </c>
      <c r="N10" s="18">
        <f t="shared" si="0"/>
        <v>263748.75</v>
      </c>
    </row>
    <row r="11" spans="1:14" s="7" customFormat="1" ht="12" customHeight="1">
      <c r="A11" s="10" t="str">
        <f>'Pregnant Women Participating'!A11</f>
        <v>Rhode Island</v>
      </c>
      <c r="B11" s="18">
        <v>14406</v>
      </c>
      <c r="C11" s="16">
        <v>14307</v>
      </c>
      <c r="D11" s="16">
        <v>14176</v>
      </c>
      <c r="E11" s="16">
        <v>14418</v>
      </c>
      <c r="F11" s="16">
        <v>14204</v>
      </c>
      <c r="G11" s="16">
        <v>14015</v>
      </c>
      <c r="H11" s="16">
        <v>13982</v>
      </c>
      <c r="I11" s="16">
        <v>13938</v>
      </c>
      <c r="J11" s="16">
        <v>13927</v>
      </c>
      <c r="K11" s="16">
        <v>13718</v>
      </c>
      <c r="L11" s="16">
        <v>13952</v>
      </c>
      <c r="M11" s="51">
        <v>14063</v>
      </c>
      <c r="N11" s="18">
        <f t="shared" si="0"/>
        <v>14092.166666666666</v>
      </c>
    </row>
    <row r="12" spans="1:14" s="7" customFormat="1" ht="12" customHeight="1">
      <c r="A12" s="10" t="str">
        <f>'Pregnant Women Participating'!A12</f>
        <v>Vermont</v>
      </c>
      <c r="B12" s="18">
        <v>10438</v>
      </c>
      <c r="C12" s="16">
        <v>10508</v>
      </c>
      <c r="D12" s="16">
        <v>10518</v>
      </c>
      <c r="E12" s="16">
        <v>10605</v>
      </c>
      <c r="F12" s="16">
        <v>10652</v>
      </c>
      <c r="G12" s="16">
        <v>10697</v>
      </c>
      <c r="H12" s="16">
        <v>10682</v>
      </c>
      <c r="I12" s="16">
        <v>10731</v>
      </c>
      <c r="J12" s="16">
        <v>10759</v>
      </c>
      <c r="K12" s="16">
        <v>10831</v>
      </c>
      <c r="L12" s="16">
        <v>10807</v>
      </c>
      <c r="M12" s="51">
        <v>10633</v>
      </c>
      <c r="N12" s="18">
        <f t="shared" si="0"/>
        <v>10655.083333333334</v>
      </c>
    </row>
    <row r="13" spans="1:14" s="7" customFormat="1" ht="12" customHeight="1">
      <c r="A13" s="10" t="str">
        <f>'Pregnant Women Participating'!A13</f>
        <v>Indian Township, ME</v>
      </c>
      <c r="B13" s="18">
        <v>58</v>
      </c>
      <c r="C13" s="16">
        <v>55</v>
      </c>
      <c r="D13" s="16">
        <v>56</v>
      </c>
      <c r="E13" s="16">
        <v>54</v>
      </c>
      <c r="F13" s="16">
        <v>54</v>
      </c>
      <c r="G13" s="16">
        <v>58</v>
      </c>
      <c r="H13" s="16">
        <v>61</v>
      </c>
      <c r="I13" s="16">
        <v>65</v>
      </c>
      <c r="J13" s="16">
        <v>66</v>
      </c>
      <c r="K13" s="16">
        <v>68</v>
      </c>
      <c r="L13" s="16">
        <v>65</v>
      </c>
      <c r="M13" s="51">
        <v>61</v>
      </c>
      <c r="N13" s="18">
        <f t="shared" si="0"/>
        <v>60.083333333333336</v>
      </c>
    </row>
    <row r="14" spans="1:14" s="7" customFormat="1" ht="12" customHeight="1">
      <c r="A14" s="10" t="str">
        <f>'Pregnant Women Participating'!A14</f>
        <v>Pleasant Point, ME</v>
      </c>
      <c r="B14" s="18">
        <v>45</v>
      </c>
      <c r="C14" s="16">
        <v>42</v>
      </c>
      <c r="D14" s="16">
        <v>46</v>
      </c>
      <c r="E14" s="16">
        <v>46</v>
      </c>
      <c r="F14" s="16">
        <v>46</v>
      </c>
      <c r="G14" s="16">
        <v>45</v>
      </c>
      <c r="H14" s="16">
        <v>44</v>
      </c>
      <c r="I14" s="16">
        <v>51</v>
      </c>
      <c r="J14" s="16">
        <v>44</v>
      </c>
      <c r="K14" s="16">
        <v>52</v>
      </c>
      <c r="L14" s="16">
        <v>49</v>
      </c>
      <c r="M14" s="51">
        <v>47</v>
      </c>
      <c r="N14" s="18">
        <f t="shared" si="0"/>
        <v>46.416666666666664</v>
      </c>
    </row>
    <row r="15" spans="1:14" s="7" customFormat="1" ht="12" customHeight="1">
      <c r="A15" s="10" t="str">
        <f>'Pregnant Women Participating'!A15</f>
        <v>Seneca Nation, NY</v>
      </c>
      <c r="B15" s="18">
        <v>59</v>
      </c>
      <c r="C15" s="16">
        <v>60</v>
      </c>
      <c r="D15" s="16">
        <v>69</v>
      </c>
      <c r="E15" s="16">
        <v>67</v>
      </c>
      <c r="F15" s="16">
        <v>60</v>
      </c>
      <c r="G15" s="16">
        <v>64</v>
      </c>
      <c r="H15" s="16">
        <v>53</v>
      </c>
      <c r="I15" s="16">
        <v>52</v>
      </c>
      <c r="J15" s="16">
        <v>53</v>
      </c>
      <c r="K15" s="16">
        <v>55</v>
      </c>
      <c r="L15" s="16">
        <v>50</v>
      </c>
      <c r="M15" s="51">
        <v>49</v>
      </c>
      <c r="N15" s="18">
        <f t="shared" si="0"/>
        <v>57.583333333333336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405403</v>
      </c>
      <c r="C16" s="20">
        <v>401456</v>
      </c>
      <c r="D16" s="20">
        <v>401509</v>
      </c>
      <c r="E16" s="20">
        <v>406960</v>
      </c>
      <c r="F16" s="20">
        <v>407210</v>
      </c>
      <c r="G16" s="20">
        <v>413682</v>
      </c>
      <c r="H16" s="20">
        <v>414499</v>
      </c>
      <c r="I16" s="20">
        <v>416644</v>
      </c>
      <c r="J16" s="20">
        <v>419625</v>
      </c>
      <c r="K16" s="20">
        <v>419671</v>
      </c>
      <c r="L16" s="20">
        <v>422202</v>
      </c>
      <c r="M16" s="50">
        <v>420078</v>
      </c>
      <c r="N16" s="21">
        <f t="shared" si="0"/>
        <v>412411.5833333333</v>
      </c>
    </row>
    <row r="17" spans="1:14" ht="12" customHeight="1">
      <c r="A17" s="10" t="str">
        <f>'Pregnant Women Participating'!A17</f>
        <v>Delaware</v>
      </c>
      <c r="B17" s="18">
        <v>12054</v>
      </c>
      <c r="C17" s="16">
        <v>12167</v>
      </c>
      <c r="D17" s="16">
        <v>12138</v>
      </c>
      <c r="E17" s="16">
        <v>12513</v>
      </c>
      <c r="F17" s="16">
        <v>12543</v>
      </c>
      <c r="G17" s="16">
        <v>12850</v>
      </c>
      <c r="H17" s="16">
        <v>12878</v>
      </c>
      <c r="I17" s="16">
        <v>12834</v>
      </c>
      <c r="J17" s="16">
        <v>12887</v>
      </c>
      <c r="K17" s="16">
        <v>12929</v>
      </c>
      <c r="L17" s="16">
        <v>13018</v>
      </c>
      <c r="M17" s="51">
        <v>13140</v>
      </c>
      <c r="N17" s="18">
        <f t="shared" si="0"/>
        <v>12662.583333333334</v>
      </c>
    </row>
    <row r="18" spans="1:14" ht="12" customHeight="1">
      <c r="A18" s="10" t="str">
        <f>'Pregnant Women Participating'!A18</f>
        <v>District of Columbia</v>
      </c>
      <c r="B18" s="18">
        <v>7620</v>
      </c>
      <c r="C18" s="16">
        <v>7578</v>
      </c>
      <c r="D18" s="16">
        <v>7612</v>
      </c>
      <c r="E18" s="16">
        <v>7434</v>
      </c>
      <c r="F18" s="16">
        <v>7488</v>
      </c>
      <c r="G18" s="16">
        <v>7727</v>
      </c>
      <c r="H18" s="16">
        <v>7790</v>
      </c>
      <c r="I18" s="16">
        <v>7715</v>
      </c>
      <c r="J18" s="16">
        <v>7787</v>
      </c>
      <c r="K18" s="16">
        <v>7921</v>
      </c>
      <c r="L18" s="16">
        <v>7881</v>
      </c>
      <c r="M18" s="51">
        <v>7897</v>
      </c>
      <c r="N18" s="18">
        <f t="shared" si="0"/>
        <v>7704.166666666667</v>
      </c>
    </row>
    <row r="19" spans="1:14" ht="12" customHeight="1">
      <c r="A19" s="10" t="str">
        <f>'Pregnant Women Participating'!A19</f>
        <v>Maryland</v>
      </c>
      <c r="B19" s="18">
        <v>70232</v>
      </c>
      <c r="C19" s="16">
        <v>68766</v>
      </c>
      <c r="D19" s="16">
        <v>69645</v>
      </c>
      <c r="E19" s="16">
        <v>70347</v>
      </c>
      <c r="F19" s="16">
        <v>71333</v>
      </c>
      <c r="G19" s="16">
        <v>72611</v>
      </c>
      <c r="H19" s="16">
        <v>73074</v>
      </c>
      <c r="I19" s="16">
        <v>74392</v>
      </c>
      <c r="J19" s="16">
        <v>74883</v>
      </c>
      <c r="K19" s="16">
        <v>75817</v>
      </c>
      <c r="L19" s="16">
        <v>75357</v>
      </c>
      <c r="M19" s="51">
        <v>77272</v>
      </c>
      <c r="N19" s="18">
        <f t="shared" si="0"/>
        <v>72810.75</v>
      </c>
    </row>
    <row r="20" spans="1:14" ht="12" customHeight="1">
      <c r="A20" s="10" t="str">
        <f>'Pregnant Women Participating'!A20</f>
        <v>New Jersey</v>
      </c>
      <c r="B20" s="18">
        <v>85795</v>
      </c>
      <c r="C20" s="16">
        <v>84986</v>
      </c>
      <c r="D20" s="16">
        <v>84678</v>
      </c>
      <c r="E20" s="16">
        <v>85172</v>
      </c>
      <c r="F20" s="16">
        <v>85506</v>
      </c>
      <c r="G20" s="16">
        <v>86543</v>
      </c>
      <c r="H20" s="16">
        <v>87058</v>
      </c>
      <c r="I20" s="16">
        <v>87829</v>
      </c>
      <c r="J20" s="16">
        <v>89134</v>
      </c>
      <c r="K20" s="16">
        <v>89439</v>
      </c>
      <c r="L20" s="16">
        <v>90505</v>
      </c>
      <c r="M20" s="51">
        <v>89472</v>
      </c>
      <c r="N20" s="18">
        <f t="shared" si="0"/>
        <v>87176.41666666667</v>
      </c>
    </row>
    <row r="21" spans="1:14" ht="12" customHeight="1">
      <c r="A21" s="10" t="str">
        <f>'Pregnant Women Participating'!A21</f>
        <v>Pennsylvania</v>
      </c>
      <c r="B21" s="18">
        <v>139855</v>
      </c>
      <c r="C21" s="16">
        <v>138836</v>
      </c>
      <c r="D21" s="16">
        <v>138672</v>
      </c>
      <c r="E21" s="16">
        <v>138290</v>
      </c>
      <c r="F21" s="16">
        <v>136785</v>
      </c>
      <c r="G21" s="16">
        <v>139739</v>
      </c>
      <c r="H21" s="16">
        <v>139496</v>
      </c>
      <c r="I21" s="16">
        <v>139746</v>
      </c>
      <c r="J21" s="16">
        <v>140540</v>
      </c>
      <c r="K21" s="16">
        <v>140218</v>
      </c>
      <c r="L21" s="16">
        <v>141619</v>
      </c>
      <c r="M21" s="51">
        <v>141978</v>
      </c>
      <c r="N21" s="18">
        <f t="shared" si="0"/>
        <v>139647.83333333334</v>
      </c>
    </row>
    <row r="22" spans="1:14" ht="12" customHeight="1">
      <c r="A22" s="10" t="str">
        <f>'Pregnant Women Participating'!A22</f>
        <v>Puerto Rico</v>
      </c>
      <c r="B22" s="18">
        <v>121292</v>
      </c>
      <c r="C22" s="16">
        <v>118347</v>
      </c>
      <c r="D22" s="16">
        <v>118747</v>
      </c>
      <c r="E22" s="16">
        <v>119240</v>
      </c>
      <c r="F22" s="16">
        <v>120442</v>
      </c>
      <c r="G22" s="16">
        <v>122482</v>
      </c>
      <c r="H22" s="16">
        <v>121835</v>
      </c>
      <c r="I22" s="16">
        <v>122281</v>
      </c>
      <c r="J22" s="16">
        <v>123301</v>
      </c>
      <c r="K22" s="16">
        <v>122214</v>
      </c>
      <c r="L22" s="16">
        <v>122099</v>
      </c>
      <c r="M22" s="51">
        <v>117865</v>
      </c>
      <c r="N22" s="18">
        <f t="shared" si="0"/>
        <v>120845.41666666667</v>
      </c>
    </row>
    <row r="23" spans="1:14" ht="12" customHeight="1">
      <c r="A23" s="10" t="str">
        <f>'Pregnant Women Participating'!A23</f>
        <v>Virginia</v>
      </c>
      <c r="B23" s="18">
        <v>76930</v>
      </c>
      <c r="C23" s="16">
        <v>76508</v>
      </c>
      <c r="D23" s="16">
        <v>76246</v>
      </c>
      <c r="E23" s="16">
        <v>76786</v>
      </c>
      <c r="F23" s="16">
        <v>76605</v>
      </c>
      <c r="G23" s="16">
        <v>78098</v>
      </c>
      <c r="H23" s="16">
        <v>78741</v>
      </c>
      <c r="I23" s="16">
        <v>79167</v>
      </c>
      <c r="J23" s="16">
        <v>80077</v>
      </c>
      <c r="K23" s="16">
        <v>81274</v>
      </c>
      <c r="L23" s="16">
        <v>82223</v>
      </c>
      <c r="M23" s="51">
        <v>82888</v>
      </c>
      <c r="N23" s="18">
        <f t="shared" si="0"/>
        <v>78795.25</v>
      </c>
    </row>
    <row r="24" spans="1:14" ht="12" customHeight="1">
      <c r="A24" s="10" t="str">
        <f>'Pregnant Women Participating'!A24</f>
        <v>Virgin Islands</v>
      </c>
      <c r="B24" s="18">
        <v>3026</v>
      </c>
      <c r="C24" s="16">
        <v>3022</v>
      </c>
      <c r="D24" s="16">
        <v>3001</v>
      </c>
      <c r="E24" s="16">
        <v>3050</v>
      </c>
      <c r="F24" s="16">
        <v>3095</v>
      </c>
      <c r="G24" s="16">
        <v>3133</v>
      </c>
      <c r="H24" s="16">
        <v>3164</v>
      </c>
      <c r="I24" s="16">
        <v>3125</v>
      </c>
      <c r="J24" s="16">
        <v>3145</v>
      </c>
      <c r="K24" s="16">
        <v>3144</v>
      </c>
      <c r="L24" s="16">
        <v>3128</v>
      </c>
      <c r="M24" s="51">
        <v>3266</v>
      </c>
      <c r="N24" s="18">
        <f t="shared" si="0"/>
        <v>3108.25</v>
      </c>
    </row>
    <row r="25" spans="1:14" ht="12" customHeight="1">
      <c r="A25" s="10" t="str">
        <f>'Pregnant Women Participating'!A25</f>
        <v>West Virginia</v>
      </c>
      <c r="B25" s="18">
        <v>28317</v>
      </c>
      <c r="C25" s="16">
        <v>28078</v>
      </c>
      <c r="D25" s="16">
        <v>27739</v>
      </c>
      <c r="E25" s="16">
        <v>27419</v>
      </c>
      <c r="F25" s="16">
        <v>27318</v>
      </c>
      <c r="G25" s="16">
        <v>27487</v>
      </c>
      <c r="H25" s="16">
        <v>27917</v>
      </c>
      <c r="I25" s="16">
        <v>28074</v>
      </c>
      <c r="J25" s="16">
        <v>28284</v>
      </c>
      <c r="K25" s="16">
        <v>28501</v>
      </c>
      <c r="L25" s="16">
        <v>28456</v>
      </c>
      <c r="M25" s="51">
        <v>28797</v>
      </c>
      <c r="N25" s="18">
        <f t="shared" si="0"/>
        <v>28032.25</v>
      </c>
    </row>
    <row r="26" spans="1:14" s="23" customFormat="1" ht="24.75" customHeight="1">
      <c r="A26" s="19" t="str">
        <f>'Pregnant Women Participating'!A26</f>
        <v>Mid-Atlantic Region</v>
      </c>
      <c r="B26" s="21">
        <v>545121</v>
      </c>
      <c r="C26" s="20">
        <v>538288</v>
      </c>
      <c r="D26" s="20">
        <v>538478</v>
      </c>
      <c r="E26" s="20">
        <v>540251</v>
      </c>
      <c r="F26" s="20">
        <v>541115</v>
      </c>
      <c r="G26" s="20">
        <v>550670</v>
      </c>
      <c r="H26" s="20">
        <v>551953</v>
      </c>
      <c r="I26" s="20">
        <v>555163</v>
      </c>
      <c r="J26" s="20">
        <v>560038</v>
      </c>
      <c r="K26" s="20">
        <v>561457</v>
      </c>
      <c r="L26" s="20">
        <v>564286</v>
      </c>
      <c r="M26" s="50">
        <v>562575</v>
      </c>
      <c r="N26" s="21">
        <f t="shared" si="0"/>
        <v>550782.9166666666</v>
      </c>
    </row>
    <row r="27" spans="1:14" ht="12" customHeight="1">
      <c r="A27" s="10" t="str">
        <f>'Pregnant Women Participating'!A27</f>
        <v>Alabama</v>
      </c>
      <c r="B27" s="18">
        <v>68190</v>
      </c>
      <c r="C27" s="16">
        <v>67025</v>
      </c>
      <c r="D27" s="16">
        <v>67175</v>
      </c>
      <c r="E27" s="16">
        <v>68150</v>
      </c>
      <c r="F27" s="16">
        <v>67912</v>
      </c>
      <c r="G27" s="16">
        <v>68287</v>
      </c>
      <c r="H27" s="16">
        <v>68477</v>
      </c>
      <c r="I27" s="16">
        <v>69173</v>
      </c>
      <c r="J27" s="16">
        <v>69980</v>
      </c>
      <c r="K27" s="16">
        <v>71550</v>
      </c>
      <c r="L27" s="16">
        <v>72579</v>
      </c>
      <c r="M27" s="51">
        <v>72010</v>
      </c>
      <c r="N27" s="18">
        <f t="shared" si="0"/>
        <v>69209</v>
      </c>
    </row>
    <row r="28" spans="1:14" ht="12" customHeight="1">
      <c r="A28" s="10" t="str">
        <f>'Pregnant Women Participating'!A28</f>
        <v>Florida</v>
      </c>
      <c r="B28" s="18">
        <v>246517</v>
      </c>
      <c r="C28" s="16">
        <v>244471</v>
      </c>
      <c r="D28" s="16">
        <v>247894</v>
      </c>
      <c r="E28" s="16">
        <v>245518</v>
      </c>
      <c r="F28" s="16">
        <v>248683</v>
      </c>
      <c r="G28" s="16">
        <v>247526</v>
      </c>
      <c r="H28" s="16">
        <v>257755</v>
      </c>
      <c r="I28" s="16">
        <v>252518</v>
      </c>
      <c r="J28" s="16">
        <v>262645</v>
      </c>
      <c r="K28" s="16">
        <v>261947</v>
      </c>
      <c r="L28" s="16">
        <v>265578</v>
      </c>
      <c r="M28" s="51">
        <v>272143</v>
      </c>
      <c r="N28" s="18">
        <f t="shared" si="0"/>
        <v>254432.91666666666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73306</v>
      </c>
      <c r="L29" s="16">
        <v>128383</v>
      </c>
      <c r="M29" s="51">
        <v>160479</v>
      </c>
      <c r="N29" s="18">
        <f t="shared" si="0"/>
        <v>120722.66666666667</v>
      </c>
    </row>
    <row r="30" spans="1:14" ht="12" customHeight="1">
      <c r="A30" s="10" t="str">
        <f>'Pregnant Women Participating'!A30</f>
        <v>Georgia</v>
      </c>
      <c r="B30" s="18">
        <v>164802</v>
      </c>
      <c r="C30" s="16">
        <v>163996</v>
      </c>
      <c r="D30" s="16">
        <v>166769</v>
      </c>
      <c r="E30" s="16">
        <v>164887</v>
      </c>
      <c r="F30" s="16">
        <v>163986</v>
      </c>
      <c r="G30" s="16">
        <v>165380</v>
      </c>
      <c r="H30" s="16">
        <v>164992</v>
      </c>
      <c r="I30" s="16">
        <v>164670</v>
      </c>
      <c r="J30" s="16">
        <v>165547</v>
      </c>
      <c r="K30" s="16">
        <v>92597</v>
      </c>
      <c r="L30" s="16">
        <v>38528</v>
      </c>
      <c r="M30" s="51">
        <v>3259</v>
      </c>
      <c r="N30" s="18">
        <f t="shared" si="0"/>
        <v>134951.08333333334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75587</v>
      </c>
      <c r="C32" s="16">
        <v>74496</v>
      </c>
      <c r="D32" s="16">
        <v>74152</v>
      </c>
      <c r="E32" s="16">
        <v>74580</v>
      </c>
      <c r="F32" s="16">
        <v>73176</v>
      </c>
      <c r="G32" s="16">
        <v>74954</v>
      </c>
      <c r="H32" s="16">
        <v>74880</v>
      </c>
      <c r="I32" s="16">
        <v>75455</v>
      </c>
      <c r="J32" s="16">
        <v>76656</v>
      </c>
      <c r="K32" s="16">
        <v>78281</v>
      </c>
      <c r="L32" s="16">
        <v>79423</v>
      </c>
      <c r="M32" s="51">
        <v>78817</v>
      </c>
      <c r="N32" s="18">
        <f t="shared" si="0"/>
        <v>75871.41666666667</v>
      </c>
    </row>
    <row r="33" spans="1:14" ht="12" customHeight="1">
      <c r="A33" s="10" t="str">
        <f>'Pregnant Women Participating'!A33</f>
        <v>Mississippi</v>
      </c>
      <c r="B33" s="18">
        <v>54547</v>
      </c>
      <c r="C33" s="16">
        <v>52837</v>
      </c>
      <c r="D33" s="16">
        <v>53830</v>
      </c>
      <c r="E33" s="16">
        <v>53560</v>
      </c>
      <c r="F33" s="16">
        <v>52587</v>
      </c>
      <c r="G33" s="16">
        <v>54096</v>
      </c>
      <c r="H33" s="16">
        <v>53960</v>
      </c>
      <c r="I33" s="16">
        <v>53342</v>
      </c>
      <c r="J33" s="16">
        <v>55225</v>
      </c>
      <c r="K33" s="16">
        <v>56085</v>
      </c>
      <c r="L33" s="16">
        <v>57146</v>
      </c>
      <c r="M33" s="51">
        <v>55849</v>
      </c>
      <c r="N33" s="18">
        <f t="shared" si="0"/>
        <v>54422</v>
      </c>
    </row>
    <row r="34" spans="1:14" ht="12" customHeight="1">
      <c r="A34" s="10" t="str">
        <f>'Pregnant Women Participating'!A34</f>
        <v>North Carolina</v>
      </c>
      <c r="B34" s="18">
        <v>139205</v>
      </c>
      <c r="C34" s="16">
        <v>139244</v>
      </c>
      <c r="D34" s="16">
        <v>139315</v>
      </c>
      <c r="E34" s="16">
        <v>139869</v>
      </c>
      <c r="F34" s="16">
        <v>139845</v>
      </c>
      <c r="G34" s="16">
        <v>141256</v>
      </c>
      <c r="H34" s="16">
        <v>141222</v>
      </c>
      <c r="I34" s="16">
        <v>141113</v>
      </c>
      <c r="J34" s="16">
        <v>142160</v>
      </c>
      <c r="K34" s="16">
        <v>142968</v>
      </c>
      <c r="L34" s="16">
        <v>144682</v>
      </c>
      <c r="M34" s="51">
        <v>143243</v>
      </c>
      <c r="N34" s="18">
        <f t="shared" si="0"/>
        <v>141176.83333333334</v>
      </c>
    </row>
    <row r="35" spans="1:14" ht="12" customHeight="1">
      <c r="A35" s="10" t="str">
        <f>'Pregnant Women Participating'!A35</f>
        <v>South Carolina</v>
      </c>
      <c r="B35" s="18">
        <v>61939</v>
      </c>
      <c r="C35" s="16">
        <v>61771</v>
      </c>
      <c r="D35" s="16">
        <v>61349</v>
      </c>
      <c r="E35" s="16">
        <v>61127</v>
      </c>
      <c r="F35" s="16">
        <v>60862</v>
      </c>
      <c r="G35" s="16">
        <v>61832</v>
      </c>
      <c r="H35" s="16">
        <v>62313</v>
      </c>
      <c r="I35" s="16">
        <v>61965</v>
      </c>
      <c r="J35" s="16">
        <v>63817</v>
      </c>
      <c r="K35" s="16">
        <v>58375</v>
      </c>
      <c r="L35" s="16">
        <v>64163</v>
      </c>
      <c r="M35" s="51">
        <v>66594</v>
      </c>
      <c r="N35" s="18">
        <f t="shared" si="0"/>
        <v>62175.583333333336</v>
      </c>
    </row>
    <row r="36" spans="1:14" ht="12" customHeight="1">
      <c r="A36" s="10" t="str">
        <f>'Pregnant Women Participating'!A36</f>
        <v>Tennessee</v>
      </c>
      <c r="B36" s="18">
        <v>83184</v>
      </c>
      <c r="C36" s="16">
        <v>82119</v>
      </c>
      <c r="D36" s="16">
        <v>81087</v>
      </c>
      <c r="E36" s="16">
        <v>81002</v>
      </c>
      <c r="F36" s="16">
        <v>80691</v>
      </c>
      <c r="G36" s="16">
        <v>82196</v>
      </c>
      <c r="H36" s="16">
        <v>82544</v>
      </c>
      <c r="I36" s="16">
        <v>82070</v>
      </c>
      <c r="J36" s="16">
        <v>82192</v>
      </c>
      <c r="K36" s="16">
        <v>82651</v>
      </c>
      <c r="L36" s="16">
        <v>84223</v>
      </c>
      <c r="M36" s="51">
        <v>84172</v>
      </c>
      <c r="N36" s="18">
        <f t="shared" si="0"/>
        <v>82344.25</v>
      </c>
    </row>
    <row r="37" spans="1:14" ht="12" customHeight="1">
      <c r="A37" s="10" t="str">
        <f>'Pregnant Women Participating'!A37</f>
        <v>Choctaw Indians, MS</v>
      </c>
      <c r="B37" s="18">
        <v>547</v>
      </c>
      <c r="C37" s="16">
        <v>522</v>
      </c>
      <c r="D37" s="16">
        <v>481</v>
      </c>
      <c r="E37" s="16">
        <v>518</v>
      </c>
      <c r="F37" s="16">
        <v>485</v>
      </c>
      <c r="G37" s="16">
        <v>531</v>
      </c>
      <c r="H37" s="16">
        <v>546</v>
      </c>
      <c r="I37" s="16">
        <v>571</v>
      </c>
      <c r="J37" s="16">
        <v>580</v>
      </c>
      <c r="K37" s="16">
        <v>578</v>
      </c>
      <c r="L37" s="16">
        <v>593</v>
      </c>
      <c r="M37" s="51">
        <v>603</v>
      </c>
      <c r="N37" s="18">
        <f t="shared" si="0"/>
        <v>546.25</v>
      </c>
    </row>
    <row r="38" spans="1:14" ht="12" customHeight="1">
      <c r="A38" s="10" t="str">
        <f>'Pregnant Women Participating'!A38</f>
        <v>Eastern Cherokee, NC</v>
      </c>
      <c r="B38" s="18">
        <v>373</v>
      </c>
      <c r="C38" s="16">
        <v>377</v>
      </c>
      <c r="D38" s="16">
        <v>370</v>
      </c>
      <c r="E38" s="16">
        <v>370</v>
      </c>
      <c r="F38" s="16">
        <v>365</v>
      </c>
      <c r="G38" s="16">
        <v>380</v>
      </c>
      <c r="H38" s="16">
        <v>388</v>
      </c>
      <c r="I38" s="16">
        <v>374</v>
      </c>
      <c r="J38" s="16">
        <v>359</v>
      </c>
      <c r="K38" s="16">
        <v>351</v>
      </c>
      <c r="L38" s="16">
        <v>357</v>
      </c>
      <c r="M38" s="51">
        <v>357</v>
      </c>
      <c r="N38" s="18">
        <f aca="true" t="shared" si="1" ref="N38:N69">IF(SUM(B38:M38)&gt;0,AVERAGE(B38:M38)," ")</f>
        <v>368.4166666666667</v>
      </c>
    </row>
    <row r="39" spans="1:14" s="23" customFormat="1" ht="24.75" customHeight="1">
      <c r="A39" s="19" t="str">
        <f>'Pregnant Women Participating'!A39</f>
        <v>Southeast Region</v>
      </c>
      <c r="B39" s="21">
        <v>894891</v>
      </c>
      <c r="C39" s="20">
        <v>886858</v>
      </c>
      <c r="D39" s="20">
        <v>892422</v>
      </c>
      <c r="E39" s="20">
        <v>889581</v>
      </c>
      <c r="F39" s="20">
        <v>888592</v>
      </c>
      <c r="G39" s="20">
        <v>896438</v>
      </c>
      <c r="H39" s="20">
        <v>907077</v>
      </c>
      <c r="I39" s="20">
        <v>901251</v>
      </c>
      <c r="J39" s="20">
        <v>919161</v>
      </c>
      <c r="K39" s="20">
        <v>918689</v>
      </c>
      <c r="L39" s="20">
        <v>935655</v>
      </c>
      <c r="M39" s="50">
        <v>937526</v>
      </c>
      <c r="N39" s="21">
        <f t="shared" si="1"/>
        <v>905678.4166666666</v>
      </c>
    </row>
    <row r="40" spans="1:14" ht="12" customHeight="1">
      <c r="A40" s="10" t="str">
        <f>'Pregnant Women Participating'!A40</f>
        <v>Illinois</v>
      </c>
      <c r="B40" s="18">
        <v>147408</v>
      </c>
      <c r="C40" s="16">
        <v>145522</v>
      </c>
      <c r="D40" s="16">
        <v>144872</v>
      </c>
      <c r="E40" s="16">
        <v>145054</v>
      </c>
      <c r="F40" s="16">
        <v>146648</v>
      </c>
      <c r="G40" s="16">
        <v>150828</v>
      </c>
      <c r="H40" s="16">
        <v>151062</v>
      </c>
      <c r="I40" s="16">
        <v>152230</v>
      </c>
      <c r="J40" s="16">
        <v>152912</v>
      </c>
      <c r="K40" s="16">
        <v>153597</v>
      </c>
      <c r="L40" s="16">
        <v>154447</v>
      </c>
      <c r="M40" s="51">
        <v>155360</v>
      </c>
      <c r="N40" s="18">
        <f t="shared" si="1"/>
        <v>149995</v>
      </c>
    </row>
    <row r="41" spans="1:14" ht="12" customHeight="1">
      <c r="A41" s="10" t="str">
        <f>'Pregnant Women Participating'!A41</f>
        <v>Indiana</v>
      </c>
      <c r="B41" s="18">
        <v>80204</v>
      </c>
      <c r="C41" s="16">
        <v>79869</v>
      </c>
      <c r="D41" s="16">
        <v>79734</v>
      </c>
      <c r="E41" s="16">
        <v>80080</v>
      </c>
      <c r="F41" s="16">
        <v>80257</v>
      </c>
      <c r="G41" s="16">
        <v>83269</v>
      </c>
      <c r="H41" s="16">
        <v>84749</v>
      </c>
      <c r="I41" s="16">
        <v>85102</v>
      </c>
      <c r="J41" s="16">
        <v>86146</v>
      </c>
      <c r="K41" s="16">
        <v>87668</v>
      </c>
      <c r="L41" s="16">
        <v>88698</v>
      </c>
      <c r="M41" s="51">
        <v>88383</v>
      </c>
      <c r="N41" s="18">
        <f t="shared" si="1"/>
        <v>83679.91666666667</v>
      </c>
    </row>
    <row r="42" spans="1:14" ht="12" customHeight="1">
      <c r="A42" s="10" t="str">
        <f>'Pregnant Women Participating'!A42</f>
        <v>Michigan</v>
      </c>
      <c r="B42" s="18">
        <v>132709</v>
      </c>
      <c r="C42" s="16">
        <v>129980</v>
      </c>
      <c r="D42" s="16">
        <v>126595</v>
      </c>
      <c r="E42" s="16">
        <v>125843</v>
      </c>
      <c r="F42" s="16">
        <v>121966</v>
      </c>
      <c r="G42" s="16">
        <v>122365</v>
      </c>
      <c r="H42" s="16">
        <v>124666</v>
      </c>
      <c r="I42" s="16">
        <v>127379</v>
      </c>
      <c r="J42" s="16">
        <v>130703</v>
      </c>
      <c r="K42" s="16">
        <v>133206</v>
      </c>
      <c r="L42" s="16">
        <v>134908</v>
      </c>
      <c r="M42" s="51">
        <v>137107</v>
      </c>
      <c r="N42" s="18">
        <f t="shared" si="1"/>
        <v>128952.25</v>
      </c>
    </row>
    <row r="43" spans="1:14" ht="12" customHeight="1">
      <c r="A43" s="10" t="str">
        <f>'Pregnant Women Participating'!A43</f>
        <v>Minnesota</v>
      </c>
      <c r="B43" s="18">
        <v>79056</v>
      </c>
      <c r="C43" s="16">
        <v>77430</v>
      </c>
      <c r="D43" s="16">
        <v>76314</v>
      </c>
      <c r="E43" s="16">
        <v>76645</v>
      </c>
      <c r="F43" s="16">
        <v>75960</v>
      </c>
      <c r="G43" s="16">
        <v>76851</v>
      </c>
      <c r="H43" s="16">
        <v>76987</v>
      </c>
      <c r="I43" s="16">
        <v>76503</v>
      </c>
      <c r="J43" s="16">
        <v>77200</v>
      </c>
      <c r="K43" s="16">
        <v>77843</v>
      </c>
      <c r="L43" s="16">
        <v>78162</v>
      </c>
      <c r="M43" s="51">
        <v>78919</v>
      </c>
      <c r="N43" s="18">
        <f t="shared" si="1"/>
        <v>77322.5</v>
      </c>
    </row>
    <row r="44" spans="1:14" ht="12" customHeight="1">
      <c r="A44" s="10" t="str">
        <f>'Pregnant Women Participating'!A44</f>
        <v>Ohio</v>
      </c>
      <c r="B44" s="18">
        <v>146042</v>
      </c>
      <c r="C44" s="16">
        <v>147584</v>
      </c>
      <c r="D44" s="16">
        <v>150153</v>
      </c>
      <c r="E44" s="16">
        <v>152740</v>
      </c>
      <c r="F44" s="16">
        <v>154475</v>
      </c>
      <c r="G44" s="16">
        <v>156227</v>
      </c>
      <c r="H44" s="16">
        <v>158342</v>
      </c>
      <c r="I44" s="16">
        <v>158743</v>
      </c>
      <c r="J44" s="16">
        <v>159766</v>
      </c>
      <c r="K44" s="16">
        <v>159780</v>
      </c>
      <c r="L44" s="16">
        <v>160970</v>
      </c>
      <c r="M44" s="51">
        <v>161990</v>
      </c>
      <c r="N44" s="18">
        <f t="shared" si="1"/>
        <v>155567.66666666666</v>
      </c>
    </row>
    <row r="45" spans="1:14" ht="12" customHeight="1">
      <c r="A45" s="10" t="str">
        <f>'Pregnant Women Participating'!A45</f>
        <v>Wisconsin</v>
      </c>
      <c r="B45" s="18">
        <v>66410</v>
      </c>
      <c r="C45" s="16">
        <v>65985</v>
      </c>
      <c r="D45" s="16">
        <v>65461</v>
      </c>
      <c r="E45" s="16">
        <v>66170</v>
      </c>
      <c r="F45" s="16">
        <v>66240</v>
      </c>
      <c r="G45" s="16">
        <v>67275</v>
      </c>
      <c r="H45" s="16">
        <v>67714</v>
      </c>
      <c r="I45" s="16">
        <v>67786</v>
      </c>
      <c r="J45" s="16">
        <v>68475</v>
      </c>
      <c r="K45" s="16">
        <v>69180</v>
      </c>
      <c r="L45" s="16">
        <v>70079</v>
      </c>
      <c r="M45" s="51">
        <v>70935</v>
      </c>
      <c r="N45" s="18">
        <f t="shared" si="1"/>
        <v>67642.5</v>
      </c>
    </row>
    <row r="46" spans="1:14" s="23" customFormat="1" ht="24.75" customHeight="1">
      <c r="A46" s="19" t="str">
        <f>'Pregnant Women Participating'!A46</f>
        <v>Midwest Region</v>
      </c>
      <c r="B46" s="21">
        <v>651829</v>
      </c>
      <c r="C46" s="20">
        <v>646370</v>
      </c>
      <c r="D46" s="20">
        <v>643129</v>
      </c>
      <c r="E46" s="20">
        <v>646532</v>
      </c>
      <c r="F46" s="20">
        <v>645546</v>
      </c>
      <c r="G46" s="20">
        <v>656815</v>
      </c>
      <c r="H46" s="20">
        <v>663520</v>
      </c>
      <c r="I46" s="20">
        <v>667743</v>
      </c>
      <c r="J46" s="20">
        <v>675202</v>
      </c>
      <c r="K46" s="20">
        <v>681274</v>
      </c>
      <c r="L46" s="20">
        <v>687264</v>
      </c>
      <c r="M46" s="50">
        <v>692694</v>
      </c>
      <c r="N46" s="21">
        <f t="shared" si="1"/>
        <v>663159.8333333334</v>
      </c>
    </row>
    <row r="47" spans="1:14" ht="12" customHeight="1">
      <c r="A47" s="10" t="str">
        <f>'Pregnant Women Participating'!A47</f>
        <v>Arkansas</v>
      </c>
      <c r="B47" s="18">
        <v>43848</v>
      </c>
      <c r="C47" s="16">
        <v>42873</v>
      </c>
      <c r="D47" s="16">
        <v>42251</v>
      </c>
      <c r="E47" s="16">
        <v>42125</v>
      </c>
      <c r="F47" s="16">
        <v>40693</v>
      </c>
      <c r="G47" s="16">
        <v>41056</v>
      </c>
      <c r="H47" s="16">
        <v>40635</v>
      </c>
      <c r="I47" s="16">
        <v>41709</v>
      </c>
      <c r="J47" s="16">
        <v>43744</v>
      </c>
      <c r="K47" s="16">
        <v>45193</v>
      </c>
      <c r="L47" s="16">
        <v>46758</v>
      </c>
      <c r="M47" s="51">
        <v>47088</v>
      </c>
      <c r="N47" s="18">
        <f t="shared" si="1"/>
        <v>43164.416666666664</v>
      </c>
    </row>
    <row r="48" spans="1:14" ht="12" customHeight="1">
      <c r="A48" s="10" t="str">
        <f>'Pregnant Women Participating'!A48</f>
        <v>Louisiana</v>
      </c>
      <c r="B48" s="18">
        <v>66766</v>
      </c>
      <c r="C48" s="16">
        <v>65671</v>
      </c>
      <c r="D48" s="16">
        <v>65810</v>
      </c>
      <c r="E48" s="16">
        <v>66287</v>
      </c>
      <c r="F48" s="16">
        <v>67259</v>
      </c>
      <c r="G48" s="16">
        <v>69178</v>
      </c>
      <c r="H48" s="16">
        <v>70313</v>
      </c>
      <c r="I48" s="16">
        <v>70592</v>
      </c>
      <c r="J48" s="16">
        <v>71908</v>
      </c>
      <c r="K48" s="16">
        <v>72873</v>
      </c>
      <c r="L48" s="16">
        <v>74074</v>
      </c>
      <c r="M48" s="51">
        <v>75074</v>
      </c>
      <c r="N48" s="18">
        <f t="shared" si="1"/>
        <v>69650.41666666667</v>
      </c>
    </row>
    <row r="49" spans="1:14" ht="12" customHeight="1">
      <c r="A49" s="10" t="str">
        <f>'Pregnant Women Participating'!A49</f>
        <v>New Mexico</v>
      </c>
      <c r="B49" s="18">
        <v>37432</v>
      </c>
      <c r="C49" s="16">
        <v>35476</v>
      </c>
      <c r="D49" s="16">
        <v>36167</v>
      </c>
      <c r="E49" s="16">
        <v>35928</v>
      </c>
      <c r="F49" s="16">
        <v>35526</v>
      </c>
      <c r="G49" s="16">
        <v>35760</v>
      </c>
      <c r="H49" s="16">
        <v>35808</v>
      </c>
      <c r="I49" s="16">
        <v>35066</v>
      </c>
      <c r="J49" s="16">
        <v>36064</v>
      </c>
      <c r="K49" s="16">
        <v>34787</v>
      </c>
      <c r="L49" s="16">
        <v>35045</v>
      </c>
      <c r="M49" s="51">
        <v>34371</v>
      </c>
      <c r="N49" s="18">
        <f t="shared" si="1"/>
        <v>35619.166666666664</v>
      </c>
    </row>
    <row r="50" spans="1:14" ht="12" customHeight="1">
      <c r="A50" s="10" t="str">
        <f>'Pregnant Women Participating'!A50</f>
        <v>Oklahoma</v>
      </c>
      <c r="B50" s="18">
        <v>50900</v>
      </c>
      <c r="C50" s="16">
        <v>50302</v>
      </c>
      <c r="D50" s="16">
        <v>50005</v>
      </c>
      <c r="E50" s="16">
        <v>49422</v>
      </c>
      <c r="F50" s="16">
        <v>48492</v>
      </c>
      <c r="G50" s="16">
        <v>50131</v>
      </c>
      <c r="H50" s="16">
        <v>51088</v>
      </c>
      <c r="I50" s="16">
        <v>51379</v>
      </c>
      <c r="J50" s="16">
        <v>52389</v>
      </c>
      <c r="K50" s="16">
        <v>53598</v>
      </c>
      <c r="L50" s="16">
        <v>55806</v>
      </c>
      <c r="M50" s="51">
        <v>56639</v>
      </c>
      <c r="N50" s="18">
        <f t="shared" si="1"/>
        <v>51679.25</v>
      </c>
    </row>
    <row r="51" spans="1:14" ht="12" customHeight="1">
      <c r="A51" s="10" t="str">
        <f>'Pregnant Women Participating'!A51</f>
        <v>Texas</v>
      </c>
      <c r="B51" s="18">
        <v>492041</v>
      </c>
      <c r="C51" s="16">
        <v>486767</v>
      </c>
      <c r="D51" s="16">
        <v>486449</v>
      </c>
      <c r="E51" s="16">
        <v>485457</v>
      </c>
      <c r="F51" s="16">
        <v>487756</v>
      </c>
      <c r="G51" s="16">
        <v>494973</v>
      </c>
      <c r="H51" s="16">
        <v>503519</v>
      </c>
      <c r="I51" s="16">
        <v>510492</v>
      </c>
      <c r="J51" s="16">
        <v>520419</v>
      </c>
      <c r="K51" s="16">
        <v>525508</v>
      </c>
      <c r="L51" s="16">
        <v>533616</v>
      </c>
      <c r="M51" s="51">
        <v>536096</v>
      </c>
      <c r="N51" s="18">
        <f t="shared" si="1"/>
        <v>505257.75</v>
      </c>
    </row>
    <row r="52" spans="1:14" ht="12" customHeight="1">
      <c r="A52" s="10" t="str">
        <f>'Pregnant Women Participating'!A52</f>
        <v>Acoma, Canoncito &amp; Laguna, NM</v>
      </c>
      <c r="B52" s="18">
        <v>291</v>
      </c>
      <c r="C52" s="16">
        <v>328</v>
      </c>
      <c r="D52" s="16">
        <v>314</v>
      </c>
      <c r="E52" s="16">
        <v>340</v>
      </c>
      <c r="F52" s="16">
        <v>306</v>
      </c>
      <c r="G52" s="16">
        <v>305</v>
      </c>
      <c r="H52" s="16">
        <v>323</v>
      </c>
      <c r="I52" s="16">
        <v>313</v>
      </c>
      <c r="J52" s="16">
        <v>317</v>
      </c>
      <c r="K52" s="16">
        <v>326</v>
      </c>
      <c r="L52" s="16">
        <v>321</v>
      </c>
      <c r="M52" s="51">
        <v>323</v>
      </c>
      <c r="N52" s="18">
        <f t="shared" si="1"/>
        <v>317.25</v>
      </c>
    </row>
    <row r="53" spans="1:14" ht="12" customHeight="1">
      <c r="A53" s="10" t="str">
        <f>'Pregnant Women Participating'!A53</f>
        <v>Eight Northern Pueblos, NM</v>
      </c>
      <c r="B53" s="18">
        <v>235</v>
      </c>
      <c r="C53" s="16">
        <v>241</v>
      </c>
      <c r="D53" s="16">
        <v>234</v>
      </c>
      <c r="E53" s="16">
        <v>246</v>
      </c>
      <c r="F53" s="16">
        <v>213</v>
      </c>
      <c r="G53" s="16">
        <v>218</v>
      </c>
      <c r="H53" s="16">
        <v>210</v>
      </c>
      <c r="I53" s="16">
        <v>207</v>
      </c>
      <c r="J53" s="16">
        <v>212</v>
      </c>
      <c r="K53" s="16">
        <v>200</v>
      </c>
      <c r="L53" s="16">
        <v>202</v>
      </c>
      <c r="M53" s="51">
        <v>205</v>
      </c>
      <c r="N53" s="18">
        <f t="shared" si="1"/>
        <v>218.58333333333334</v>
      </c>
    </row>
    <row r="54" spans="1:14" ht="12" customHeight="1">
      <c r="A54" s="10" t="str">
        <f>'Pregnant Women Participating'!A54</f>
        <v>Five Sandoval Pueblos, NM</v>
      </c>
      <c r="B54" s="18">
        <v>210</v>
      </c>
      <c r="C54" s="16">
        <v>205</v>
      </c>
      <c r="D54" s="16">
        <v>196</v>
      </c>
      <c r="E54" s="16">
        <v>216</v>
      </c>
      <c r="F54" s="16">
        <v>205</v>
      </c>
      <c r="G54" s="16">
        <v>263</v>
      </c>
      <c r="H54" s="16">
        <v>252</v>
      </c>
      <c r="I54" s="16">
        <v>205</v>
      </c>
      <c r="J54" s="16">
        <v>188</v>
      </c>
      <c r="K54" s="16">
        <v>201</v>
      </c>
      <c r="L54" s="16">
        <v>208</v>
      </c>
      <c r="M54" s="51">
        <v>238</v>
      </c>
      <c r="N54" s="18">
        <f t="shared" si="1"/>
        <v>215.58333333333334</v>
      </c>
    </row>
    <row r="55" spans="1:14" ht="12" customHeight="1">
      <c r="A55" s="10" t="str">
        <f>'Pregnant Women Participating'!A55</f>
        <v>Isleta Pueblo, NM</v>
      </c>
      <c r="B55" s="18">
        <v>543</v>
      </c>
      <c r="C55" s="16">
        <v>537</v>
      </c>
      <c r="D55" s="16">
        <v>540</v>
      </c>
      <c r="E55" s="16">
        <v>540</v>
      </c>
      <c r="F55" s="16">
        <v>527</v>
      </c>
      <c r="G55" s="16">
        <v>520</v>
      </c>
      <c r="H55" s="16">
        <v>513</v>
      </c>
      <c r="I55" s="16">
        <v>530</v>
      </c>
      <c r="J55" s="16">
        <v>523</v>
      </c>
      <c r="K55" s="16">
        <v>511</v>
      </c>
      <c r="L55" s="16">
        <v>513</v>
      </c>
      <c r="M55" s="51">
        <v>530</v>
      </c>
      <c r="N55" s="18">
        <f t="shared" si="1"/>
        <v>527.25</v>
      </c>
    </row>
    <row r="56" spans="1:14" ht="12" customHeight="1">
      <c r="A56" s="10" t="str">
        <f>'Pregnant Women Participating'!A56</f>
        <v>San Felipe Pueblo, NM</v>
      </c>
      <c r="B56" s="18">
        <v>209</v>
      </c>
      <c r="C56" s="16">
        <v>201</v>
      </c>
      <c r="D56" s="16">
        <v>203</v>
      </c>
      <c r="E56" s="16">
        <v>196</v>
      </c>
      <c r="F56" s="16">
        <v>185</v>
      </c>
      <c r="G56" s="16">
        <v>207</v>
      </c>
      <c r="H56" s="16">
        <v>208</v>
      </c>
      <c r="I56" s="16">
        <v>200</v>
      </c>
      <c r="J56" s="16">
        <v>208</v>
      </c>
      <c r="K56" s="16">
        <v>216</v>
      </c>
      <c r="L56" s="16">
        <v>217</v>
      </c>
      <c r="M56" s="51">
        <v>217</v>
      </c>
      <c r="N56" s="18">
        <f t="shared" si="1"/>
        <v>205.58333333333334</v>
      </c>
    </row>
    <row r="57" spans="1:14" ht="12" customHeight="1">
      <c r="A57" s="10" t="str">
        <f>'Pregnant Women Participating'!A57</f>
        <v>Santo Domingo Tribe, NM</v>
      </c>
      <c r="B57" s="18">
        <v>135</v>
      </c>
      <c r="C57" s="16">
        <v>133</v>
      </c>
      <c r="D57" s="16">
        <v>126</v>
      </c>
      <c r="E57" s="16">
        <v>130</v>
      </c>
      <c r="F57" s="16">
        <v>122</v>
      </c>
      <c r="G57" s="16">
        <v>136</v>
      </c>
      <c r="H57" s="16">
        <v>133</v>
      </c>
      <c r="I57" s="16">
        <v>125</v>
      </c>
      <c r="J57" s="16">
        <v>125</v>
      </c>
      <c r="K57" s="16">
        <v>118</v>
      </c>
      <c r="L57" s="16">
        <v>120</v>
      </c>
      <c r="M57" s="51">
        <v>108</v>
      </c>
      <c r="N57" s="18">
        <f t="shared" si="1"/>
        <v>125.91666666666667</v>
      </c>
    </row>
    <row r="58" spans="1:14" ht="12" customHeight="1">
      <c r="A58" s="10" t="str">
        <f>'Pregnant Women Participating'!A58</f>
        <v>Zuni Pueblo, NM</v>
      </c>
      <c r="B58" s="18">
        <v>471</v>
      </c>
      <c r="C58" s="16">
        <v>451</v>
      </c>
      <c r="D58" s="16">
        <v>472</v>
      </c>
      <c r="E58" s="16">
        <v>452</v>
      </c>
      <c r="F58" s="16">
        <v>473</v>
      </c>
      <c r="G58" s="16">
        <v>440</v>
      </c>
      <c r="H58" s="16">
        <v>485</v>
      </c>
      <c r="I58" s="16">
        <v>436</v>
      </c>
      <c r="J58" s="16">
        <v>462</v>
      </c>
      <c r="K58" s="16">
        <v>460</v>
      </c>
      <c r="L58" s="16">
        <v>484</v>
      </c>
      <c r="M58" s="51">
        <v>472</v>
      </c>
      <c r="N58" s="18">
        <f t="shared" si="1"/>
        <v>463.1666666666667</v>
      </c>
    </row>
    <row r="59" spans="1:14" ht="12" customHeight="1">
      <c r="A59" s="10" t="str">
        <f>'Pregnant Women Participating'!A59</f>
        <v>Cherokee Nation, OK</v>
      </c>
      <c r="B59" s="18">
        <v>4198</v>
      </c>
      <c r="C59" s="16">
        <v>4083</v>
      </c>
      <c r="D59" s="16">
        <v>4066</v>
      </c>
      <c r="E59" s="16">
        <v>4075</v>
      </c>
      <c r="F59" s="16">
        <v>3821</v>
      </c>
      <c r="G59" s="16">
        <v>4114</v>
      </c>
      <c r="H59" s="16">
        <v>4123</v>
      </c>
      <c r="I59" s="16">
        <v>4130</v>
      </c>
      <c r="J59" s="16">
        <v>4187</v>
      </c>
      <c r="K59" s="16">
        <v>4321</v>
      </c>
      <c r="L59" s="16">
        <v>4328</v>
      </c>
      <c r="M59" s="51">
        <v>4324</v>
      </c>
      <c r="N59" s="18">
        <f t="shared" si="1"/>
        <v>4147.5</v>
      </c>
    </row>
    <row r="60" spans="1:14" ht="12" customHeight="1">
      <c r="A60" s="10" t="str">
        <f>'Pregnant Women Participating'!A60</f>
        <v>Chickasaw Nation, OK</v>
      </c>
      <c r="B60" s="18">
        <v>1928</v>
      </c>
      <c r="C60" s="16">
        <v>1890</v>
      </c>
      <c r="D60" s="16">
        <v>1934</v>
      </c>
      <c r="E60" s="16">
        <v>1909</v>
      </c>
      <c r="F60" s="16">
        <v>1893</v>
      </c>
      <c r="G60" s="16">
        <v>1991</v>
      </c>
      <c r="H60" s="16">
        <v>2037</v>
      </c>
      <c r="I60" s="16">
        <v>2056</v>
      </c>
      <c r="J60" s="16">
        <v>2142</v>
      </c>
      <c r="K60" s="16">
        <v>2147</v>
      </c>
      <c r="L60" s="16">
        <v>2248</v>
      </c>
      <c r="M60" s="51">
        <v>2228</v>
      </c>
      <c r="N60" s="18">
        <f t="shared" si="1"/>
        <v>2033.5833333333333</v>
      </c>
    </row>
    <row r="61" spans="1:14" ht="12" customHeight="1">
      <c r="A61" s="10" t="str">
        <f>'Pregnant Women Participating'!A61</f>
        <v>Choctaw Nation, OK</v>
      </c>
      <c r="B61" s="18">
        <v>1991</v>
      </c>
      <c r="C61" s="16">
        <v>2046</v>
      </c>
      <c r="D61" s="16">
        <v>2019</v>
      </c>
      <c r="E61" s="16">
        <v>2020</v>
      </c>
      <c r="F61" s="16">
        <v>1919</v>
      </c>
      <c r="G61" s="16">
        <v>1992</v>
      </c>
      <c r="H61" s="16">
        <v>1968</v>
      </c>
      <c r="I61" s="16">
        <v>2043</v>
      </c>
      <c r="J61" s="16">
        <v>2121</v>
      </c>
      <c r="K61" s="16">
        <v>2223</v>
      </c>
      <c r="L61" s="16">
        <v>2155</v>
      </c>
      <c r="M61" s="51">
        <v>2181</v>
      </c>
      <c r="N61" s="18">
        <f t="shared" si="1"/>
        <v>2056.5</v>
      </c>
    </row>
    <row r="62" spans="1:14" ht="12" customHeight="1">
      <c r="A62" s="10" t="str">
        <f>'Pregnant Women Participating'!A62</f>
        <v>Citizen Potawatomi Nation, OK</v>
      </c>
      <c r="B62" s="18">
        <v>914</v>
      </c>
      <c r="C62" s="16">
        <v>897</v>
      </c>
      <c r="D62" s="16">
        <v>820</v>
      </c>
      <c r="E62" s="16">
        <v>820</v>
      </c>
      <c r="F62" s="16">
        <v>823</v>
      </c>
      <c r="G62" s="16">
        <v>806</v>
      </c>
      <c r="H62" s="16">
        <v>838</v>
      </c>
      <c r="I62" s="16">
        <v>832</v>
      </c>
      <c r="J62" s="16">
        <v>807</v>
      </c>
      <c r="K62" s="16">
        <v>824</v>
      </c>
      <c r="L62" s="16">
        <v>814</v>
      </c>
      <c r="M62" s="51">
        <v>818</v>
      </c>
      <c r="N62" s="18">
        <f t="shared" si="1"/>
        <v>834.4166666666666</v>
      </c>
    </row>
    <row r="63" spans="1:14" ht="12" customHeight="1">
      <c r="A63" s="10" t="str">
        <f>'Pregnant Women Participating'!A63</f>
        <v>Inter-Tribal Council, OK</v>
      </c>
      <c r="B63" s="18">
        <v>471</v>
      </c>
      <c r="C63" s="16">
        <v>474</v>
      </c>
      <c r="D63" s="16">
        <v>471</v>
      </c>
      <c r="E63" s="16">
        <v>468</v>
      </c>
      <c r="F63" s="16">
        <v>437</v>
      </c>
      <c r="G63" s="16">
        <v>441</v>
      </c>
      <c r="H63" s="16">
        <v>467</v>
      </c>
      <c r="I63" s="16">
        <v>505</v>
      </c>
      <c r="J63" s="16">
        <v>512</v>
      </c>
      <c r="K63" s="16">
        <v>509</v>
      </c>
      <c r="L63" s="16">
        <v>523</v>
      </c>
      <c r="M63" s="51">
        <v>543</v>
      </c>
      <c r="N63" s="18">
        <f t="shared" si="1"/>
        <v>485.0833333333333</v>
      </c>
    </row>
    <row r="64" spans="1:14" ht="12" customHeight="1">
      <c r="A64" s="10" t="str">
        <f>'Pregnant Women Participating'!A64</f>
        <v>Muscogee Creek Nation, OK</v>
      </c>
      <c r="B64" s="18">
        <v>1543</v>
      </c>
      <c r="C64" s="16">
        <v>1524</v>
      </c>
      <c r="D64" s="16">
        <v>1528</v>
      </c>
      <c r="E64" s="16">
        <v>1542</v>
      </c>
      <c r="F64" s="16">
        <v>1529</v>
      </c>
      <c r="G64" s="16">
        <v>1618</v>
      </c>
      <c r="H64" s="16">
        <v>1629</v>
      </c>
      <c r="I64" s="16">
        <v>1598</v>
      </c>
      <c r="J64" s="16">
        <v>1630</v>
      </c>
      <c r="K64" s="16">
        <v>1633</v>
      </c>
      <c r="L64" s="16">
        <v>1727</v>
      </c>
      <c r="M64" s="51">
        <v>1779</v>
      </c>
      <c r="N64" s="18">
        <f t="shared" si="1"/>
        <v>1606.6666666666667</v>
      </c>
    </row>
    <row r="65" spans="1:14" ht="12" customHeight="1">
      <c r="A65" s="10" t="str">
        <f>'Pregnant Women Participating'!A65</f>
        <v>Osage Tribal Council, OK</v>
      </c>
      <c r="B65" s="18">
        <v>1305</v>
      </c>
      <c r="C65" s="16">
        <v>1320</v>
      </c>
      <c r="D65" s="16">
        <v>1279</v>
      </c>
      <c r="E65" s="16">
        <v>1285</v>
      </c>
      <c r="F65" s="16">
        <v>1271</v>
      </c>
      <c r="G65" s="16">
        <v>1319</v>
      </c>
      <c r="H65" s="16">
        <v>1343</v>
      </c>
      <c r="I65" s="16">
        <v>1326</v>
      </c>
      <c r="J65" s="16">
        <v>1346</v>
      </c>
      <c r="K65" s="16">
        <v>1365</v>
      </c>
      <c r="L65" s="16">
        <v>1400</v>
      </c>
      <c r="M65" s="51">
        <v>1457</v>
      </c>
      <c r="N65" s="18">
        <f t="shared" si="1"/>
        <v>1334.6666666666667</v>
      </c>
    </row>
    <row r="66" spans="1:14" ht="12" customHeight="1">
      <c r="A66" s="10" t="str">
        <f>'Pregnant Women Participating'!A66</f>
        <v>Otoe-Missouria Tribe, OK</v>
      </c>
      <c r="B66" s="18">
        <v>415</v>
      </c>
      <c r="C66" s="16">
        <v>379</v>
      </c>
      <c r="D66" s="16">
        <v>370</v>
      </c>
      <c r="E66" s="16">
        <v>377</v>
      </c>
      <c r="F66" s="16">
        <v>373</v>
      </c>
      <c r="G66" s="16">
        <v>365</v>
      </c>
      <c r="H66" s="16">
        <v>359</v>
      </c>
      <c r="I66" s="16">
        <v>366</v>
      </c>
      <c r="J66" s="16">
        <v>363</v>
      </c>
      <c r="K66" s="16">
        <v>370</v>
      </c>
      <c r="L66" s="16">
        <v>372</v>
      </c>
      <c r="M66" s="51">
        <v>382</v>
      </c>
      <c r="N66" s="18">
        <f t="shared" si="1"/>
        <v>374.25</v>
      </c>
    </row>
    <row r="67" spans="1:14" ht="12" customHeight="1">
      <c r="A67" s="10" t="str">
        <f>'Pregnant Women Participating'!A67</f>
        <v>Wichita, Caddo &amp; Delaware (WCD), OK</v>
      </c>
      <c r="B67" s="18">
        <v>1906</v>
      </c>
      <c r="C67" s="16">
        <v>1864</v>
      </c>
      <c r="D67" s="16">
        <v>1864</v>
      </c>
      <c r="E67" s="16">
        <v>1794</v>
      </c>
      <c r="F67" s="16">
        <v>1792</v>
      </c>
      <c r="G67" s="16">
        <v>1914</v>
      </c>
      <c r="H67" s="16">
        <v>1948</v>
      </c>
      <c r="I67" s="16">
        <v>1924</v>
      </c>
      <c r="J67" s="16">
        <v>1935</v>
      </c>
      <c r="K67" s="16">
        <v>1956</v>
      </c>
      <c r="L67" s="16">
        <v>2037</v>
      </c>
      <c r="M67" s="51">
        <v>2178</v>
      </c>
      <c r="N67" s="18">
        <f t="shared" si="1"/>
        <v>1926</v>
      </c>
    </row>
    <row r="68" spans="1:14" s="23" customFormat="1" ht="24.75" customHeight="1">
      <c r="A68" s="19" t="str">
        <f>'Pregnant Women Participating'!A68</f>
        <v>Southwest Region</v>
      </c>
      <c r="B68" s="21">
        <v>707752</v>
      </c>
      <c r="C68" s="20">
        <v>697662</v>
      </c>
      <c r="D68" s="20">
        <v>697118</v>
      </c>
      <c r="E68" s="20">
        <v>695629</v>
      </c>
      <c r="F68" s="20">
        <v>695615</v>
      </c>
      <c r="G68" s="20">
        <v>707747</v>
      </c>
      <c r="H68" s="20">
        <v>718199</v>
      </c>
      <c r="I68" s="20">
        <v>726034</v>
      </c>
      <c r="J68" s="20">
        <v>741602</v>
      </c>
      <c r="K68" s="20">
        <v>749339</v>
      </c>
      <c r="L68" s="20">
        <v>762968</v>
      </c>
      <c r="M68" s="50">
        <v>767251</v>
      </c>
      <c r="N68" s="21">
        <f t="shared" si="1"/>
        <v>722243</v>
      </c>
    </row>
    <row r="69" spans="1:14" ht="12" customHeight="1">
      <c r="A69" s="10" t="str">
        <f>'Pregnant Women Participating'!A69</f>
        <v>Colorado</v>
      </c>
      <c r="B69" s="18">
        <v>52415</v>
      </c>
      <c r="C69" s="16">
        <v>52012</v>
      </c>
      <c r="D69" s="16">
        <v>52337</v>
      </c>
      <c r="E69" s="16">
        <v>53060</v>
      </c>
      <c r="F69" s="16">
        <v>53820</v>
      </c>
      <c r="G69" s="16">
        <v>54774</v>
      </c>
      <c r="H69" s="16">
        <v>55295</v>
      </c>
      <c r="I69" s="16">
        <v>55342</v>
      </c>
      <c r="J69" s="16">
        <v>55720</v>
      </c>
      <c r="K69" s="16">
        <v>56509</v>
      </c>
      <c r="L69" s="16">
        <v>57782</v>
      </c>
      <c r="M69" s="51">
        <v>57943</v>
      </c>
      <c r="N69" s="18">
        <f t="shared" si="1"/>
        <v>54750.75</v>
      </c>
    </row>
    <row r="70" spans="1:14" ht="12" customHeight="1">
      <c r="A70" s="10" t="str">
        <f>'Pregnant Women Participating'!A70</f>
        <v>Iowa</v>
      </c>
      <c r="B70" s="18">
        <v>40138</v>
      </c>
      <c r="C70" s="16">
        <v>39920</v>
      </c>
      <c r="D70" s="16">
        <v>39616</v>
      </c>
      <c r="E70" s="16">
        <v>39916</v>
      </c>
      <c r="F70" s="16">
        <v>39877</v>
      </c>
      <c r="G70" s="16">
        <v>40454</v>
      </c>
      <c r="H70" s="16">
        <v>40647</v>
      </c>
      <c r="I70" s="16">
        <v>40876</v>
      </c>
      <c r="J70" s="16">
        <v>41364</v>
      </c>
      <c r="K70" s="16">
        <v>41924</v>
      </c>
      <c r="L70" s="16">
        <v>42292</v>
      </c>
      <c r="M70" s="51">
        <v>41747</v>
      </c>
      <c r="N70" s="18">
        <f aca="true" t="shared" si="2" ref="N70:N101">IF(SUM(B70:M70)&gt;0,AVERAGE(B70:M70)," ")</f>
        <v>40730.916666666664</v>
      </c>
    </row>
    <row r="71" spans="1:14" ht="12" customHeight="1">
      <c r="A71" s="10" t="str">
        <f>'Pregnant Women Participating'!A71</f>
        <v>Kansas</v>
      </c>
      <c r="B71" s="18">
        <v>38958</v>
      </c>
      <c r="C71" s="16">
        <v>37888</v>
      </c>
      <c r="D71" s="16">
        <v>38001</v>
      </c>
      <c r="E71" s="16">
        <v>38681</v>
      </c>
      <c r="F71" s="16">
        <v>38565</v>
      </c>
      <c r="G71" s="16">
        <v>38813</v>
      </c>
      <c r="H71" s="16">
        <v>39467</v>
      </c>
      <c r="I71" s="16">
        <v>39524</v>
      </c>
      <c r="J71" s="16">
        <v>39498</v>
      </c>
      <c r="K71" s="16">
        <v>40437</v>
      </c>
      <c r="L71" s="16">
        <v>40406</v>
      </c>
      <c r="M71" s="51">
        <v>41160</v>
      </c>
      <c r="N71" s="18">
        <f t="shared" si="2"/>
        <v>39283.166666666664</v>
      </c>
    </row>
    <row r="72" spans="1:14" ht="12" customHeight="1">
      <c r="A72" s="10" t="str">
        <f>'Pregnant Women Participating'!A72</f>
        <v>Missouri</v>
      </c>
      <c r="B72" s="18">
        <v>71585</v>
      </c>
      <c r="C72" s="16">
        <v>70377</v>
      </c>
      <c r="D72" s="16">
        <v>71090</v>
      </c>
      <c r="E72" s="16">
        <v>71898</v>
      </c>
      <c r="F72" s="16">
        <v>71698</v>
      </c>
      <c r="G72" s="16">
        <v>73673</v>
      </c>
      <c r="H72" s="16">
        <v>72228</v>
      </c>
      <c r="I72" s="16">
        <v>70900</v>
      </c>
      <c r="J72" s="16">
        <v>71010</v>
      </c>
      <c r="K72" s="16">
        <v>71554</v>
      </c>
      <c r="L72" s="16">
        <v>72712</v>
      </c>
      <c r="M72" s="51">
        <v>71265</v>
      </c>
      <c r="N72" s="18">
        <f t="shared" si="2"/>
        <v>71665.83333333333</v>
      </c>
    </row>
    <row r="73" spans="1:14" ht="12" customHeight="1">
      <c r="A73" s="10" t="str">
        <f>'Pregnant Women Participating'!A73</f>
        <v>Montana</v>
      </c>
      <c r="B73" s="18">
        <v>10389</v>
      </c>
      <c r="C73" s="16">
        <v>10380</v>
      </c>
      <c r="D73" s="16">
        <v>9786</v>
      </c>
      <c r="E73" s="16">
        <v>10460</v>
      </c>
      <c r="F73" s="16">
        <v>9868</v>
      </c>
      <c r="G73" s="16">
        <v>10614</v>
      </c>
      <c r="H73" s="16">
        <v>10408</v>
      </c>
      <c r="I73" s="16">
        <v>10110</v>
      </c>
      <c r="J73" s="16">
        <v>10357</v>
      </c>
      <c r="K73" s="16">
        <v>10610</v>
      </c>
      <c r="L73" s="16">
        <v>10649</v>
      </c>
      <c r="M73" s="51">
        <v>10673</v>
      </c>
      <c r="N73" s="18">
        <f t="shared" si="2"/>
        <v>10358.666666666666</v>
      </c>
    </row>
    <row r="74" spans="1:14" ht="12" customHeight="1">
      <c r="A74" s="10" t="str">
        <f>'Pregnant Women Participating'!A74</f>
        <v>Nebraska</v>
      </c>
      <c r="B74" s="18">
        <v>23544</v>
      </c>
      <c r="C74" s="16">
        <v>22852</v>
      </c>
      <c r="D74" s="16">
        <v>22927</v>
      </c>
      <c r="E74" s="16">
        <v>23851</v>
      </c>
      <c r="F74" s="16">
        <v>23055</v>
      </c>
      <c r="G74" s="16">
        <v>23502</v>
      </c>
      <c r="H74" s="16">
        <v>23810</v>
      </c>
      <c r="I74" s="16">
        <v>23210</v>
      </c>
      <c r="J74" s="16">
        <v>23683</v>
      </c>
      <c r="K74" s="16">
        <v>24111</v>
      </c>
      <c r="L74" s="16">
        <v>24073</v>
      </c>
      <c r="M74" s="51">
        <v>23721</v>
      </c>
      <c r="N74" s="18">
        <f t="shared" si="2"/>
        <v>23528.25</v>
      </c>
    </row>
    <row r="75" spans="1:14" ht="12" customHeight="1">
      <c r="A75" s="10" t="str">
        <f>'Pregnant Women Participating'!A75</f>
        <v>North Dakota</v>
      </c>
      <c r="B75" s="18">
        <v>7209</v>
      </c>
      <c r="C75" s="16">
        <v>6995</v>
      </c>
      <c r="D75" s="16">
        <v>7011</v>
      </c>
      <c r="E75" s="16">
        <v>7160</v>
      </c>
      <c r="F75" s="16">
        <v>6987</v>
      </c>
      <c r="G75" s="16">
        <v>6863</v>
      </c>
      <c r="H75" s="16">
        <v>7120</v>
      </c>
      <c r="I75" s="16">
        <v>6926</v>
      </c>
      <c r="J75" s="16">
        <v>6981</v>
      </c>
      <c r="K75" s="16">
        <v>7159</v>
      </c>
      <c r="L75" s="16">
        <v>7195</v>
      </c>
      <c r="M75" s="51">
        <v>7193</v>
      </c>
      <c r="N75" s="18">
        <f t="shared" si="2"/>
        <v>7066.583333333333</v>
      </c>
    </row>
    <row r="76" spans="1:14" ht="12" customHeight="1">
      <c r="A76" s="10" t="str">
        <f>'Pregnant Women Participating'!A76</f>
        <v>South Dakota</v>
      </c>
      <c r="B76" s="18">
        <v>10943</v>
      </c>
      <c r="C76" s="16">
        <v>10796</v>
      </c>
      <c r="D76" s="16">
        <v>10653</v>
      </c>
      <c r="E76" s="16">
        <v>10878</v>
      </c>
      <c r="F76" s="16">
        <v>10807</v>
      </c>
      <c r="G76" s="16">
        <v>10985</v>
      </c>
      <c r="H76" s="16">
        <v>11190</v>
      </c>
      <c r="I76" s="16">
        <v>11170</v>
      </c>
      <c r="J76" s="16">
        <v>11126</v>
      </c>
      <c r="K76" s="16">
        <v>11201</v>
      </c>
      <c r="L76" s="16">
        <v>11214</v>
      </c>
      <c r="M76" s="51">
        <v>11671</v>
      </c>
      <c r="N76" s="18">
        <f t="shared" si="2"/>
        <v>11052.833333333334</v>
      </c>
    </row>
    <row r="77" spans="1:14" ht="12" customHeight="1">
      <c r="A77" s="10" t="str">
        <f>'Pregnant Women Participating'!A77</f>
        <v>Utah</v>
      </c>
      <c r="B77" s="18">
        <v>34031</v>
      </c>
      <c r="C77" s="16">
        <v>34006</v>
      </c>
      <c r="D77" s="16">
        <v>34342</v>
      </c>
      <c r="E77" s="16">
        <v>34660</v>
      </c>
      <c r="F77" s="16">
        <v>35087</v>
      </c>
      <c r="G77" s="16">
        <v>35871</v>
      </c>
      <c r="H77" s="16">
        <v>35590</v>
      </c>
      <c r="I77" s="16">
        <v>35193</v>
      </c>
      <c r="J77" s="16">
        <v>35219</v>
      </c>
      <c r="K77" s="16">
        <v>35568</v>
      </c>
      <c r="L77" s="16">
        <v>36826</v>
      </c>
      <c r="M77" s="51">
        <v>37912</v>
      </c>
      <c r="N77" s="18">
        <f t="shared" si="2"/>
        <v>35358.75</v>
      </c>
    </row>
    <row r="78" spans="1:14" ht="12" customHeight="1">
      <c r="A78" s="10" t="str">
        <f>'Pregnant Women Participating'!A78</f>
        <v>Wyoming</v>
      </c>
      <c r="B78" s="18">
        <v>6011</v>
      </c>
      <c r="C78" s="16">
        <v>5787</v>
      </c>
      <c r="D78" s="16">
        <v>6016</v>
      </c>
      <c r="E78" s="16">
        <v>6121</v>
      </c>
      <c r="F78" s="16">
        <v>6089</v>
      </c>
      <c r="G78" s="16">
        <v>6227</v>
      </c>
      <c r="H78" s="16">
        <v>6380</v>
      </c>
      <c r="I78" s="16">
        <v>6388</v>
      </c>
      <c r="J78" s="16">
        <v>6464</v>
      </c>
      <c r="K78" s="16">
        <v>6488</v>
      </c>
      <c r="L78" s="16">
        <v>6616</v>
      </c>
      <c r="M78" s="51">
        <v>6635</v>
      </c>
      <c r="N78" s="18">
        <f t="shared" si="2"/>
        <v>6268.5</v>
      </c>
    </row>
    <row r="79" spans="1:14" ht="12" customHeight="1">
      <c r="A79" s="10" t="str">
        <f>'Pregnant Women Participating'!A79</f>
        <v>Ute Mountain Ute Tribe, CO</v>
      </c>
      <c r="B79" s="18">
        <v>113</v>
      </c>
      <c r="C79" s="16">
        <v>108</v>
      </c>
      <c r="D79" s="16">
        <v>106</v>
      </c>
      <c r="E79" s="16">
        <v>107</v>
      </c>
      <c r="F79" s="16">
        <v>113</v>
      </c>
      <c r="G79" s="16">
        <v>113</v>
      </c>
      <c r="H79" s="16">
        <v>110</v>
      </c>
      <c r="I79" s="16">
        <v>117</v>
      </c>
      <c r="J79" s="16">
        <v>124</v>
      </c>
      <c r="K79" s="16">
        <v>122</v>
      </c>
      <c r="L79" s="16">
        <v>118</v>
      </c>
      <c r="M79" s="51">
        <v>125</v>
      </c>
      <c r="N79" s="18">
        <f t="shared" si="2"/>
        <v>114.66666666666667</v>
      </c>
    </row>
    <row r="80" spans="1:14" ht="12" customHeight="1">
      <c r="A80" s="10" t="str">
        <f>'Pregnant Women Participating'!A80</f>
        <v>Omaha Sioux, NE</v>
      </c>
      <c r="B80" s="18">
        <v>185</v>
      </c>
      <c r="C80" s="16">
        <v>167</v>
      </c>
      <c r="D80" s="16">
        <v>181</v>
      </c>
      <c r="E80" s="16">
        <v>177</v>
      </c>
      <c r="F80" s="16">
        <v>185</v>
      </c>
      <c r="G80" s="16">
        <v>186</v>
      </c>
      <c r="H80" s="16">
        <v>199</v>
      </c>
      <c r="I80" s="16">
        <v>202</v>
      </c>
      <c r="J80" s="16">
        <v>199</v>
      </c>
      <c r="K80" s="16">
        <v>188</v>
      </c>
      <c r="L80" s="16">
        <v>183</v>
      </c>
      <c r="M80" s="51">
        <v>188</v>
      </c>
      <c r="N80" s="18">
        <f t="shared" si="2"/>
        <v>186.66666666666666</v>
      </c>
    </row>
    <row r="81" spans="1:14" ht="12" customHeight="1">
      <c r="A81" s="10" t="str">
        <f>'Pregnant Women Participating'!A81</f>
        <v>Santee Sioux, NE</v>
      </c>
      <c r="B81" s="18">
        <v>74</v>
      </c>
      <c r="C81" s="16">
        <v>74</v>
      </c>
      <c r="D81" s="16">
        <v>72</v>
      </c>
      <c r="E81" s="16">
        <v>78</v>
      </c>
      <c r="F81" s="16">
        <v>78</v>
      </c>
      <c r="G81" s="16">
        <v>75</v>
      </c>
      <c r="H81" s="16">
        <v>73</v>
      </c>
      <c r="I81" s="16">
        <v>71</v>
      </c>
      <c r="J81" s="16">
        <v>73</v>
      </c>
      <c r="K81" s="16">
        <v>83</v>
      </c>
      <c r="L81" s="16">
        <v>82</v>
      </c>
      <c r="M81" s="51">
        <v>79</v>
      </c>
      <c r="N81" s="18">
        <f t="shared" si="2"/>
        <v>76</v>
      </c>
    </row>
    <row r="82" spans="1:14" ht="12" customHeight="1">
      <c r="A82" s="10" t="str">
        <f>'Pregnant Women Participating'!A82</f>
        <v>Winnebago Tribe, NE</v>
      </c>
      <c r="B82" s="18">
        <v>127</v>
      </c>
      <c r="C82" s="16">
        <v>125</v>
      </c>
      <c r="D82" s="16">
        <v>110</v>
      </c>
      <c r="E82" s="16">
        <v>111</v>
      </c>
      <c r="F82" s="16">
        <v>93</v>
      </c>
      <c r="G82" s="16">
        <v>105</v>
      </c>
      <c r="H82" s="16">
        <v>119</v>
      </c>
      <c r="I82" s="16">
        <v>111</v>
      </c>
      <c r="J82" s="16">
        <v>126</v>
      </c>
      <c r="K82" s="16">
        <v>129</v>
      </c>
      <c r="L82" s="16">
        <v>127</v>
      </c>
      <c r="M82" s="51">
        <v>137</v>
      </c>
      <c r="N82" s="18">
        <f t="shared" si="2"/>
        <v>118.33333333333333</v>
      </c>
    </row>
    <row r="83" spans="1:14" ht="12" customHeight="1">
      <c r="A83" s="10" t="str">
        <f>'Pregnant Women Participating'!A83</f>
        <v>Standing Rock Sioux Tribe, ND</v>
      </c>
      <c r="B83" s="18">
        <v>613</v>
      </c>
      <c r="C83" s="16">
        <v>553</v>
      </c>
      <c r="D83" s="16">
        <v>550</v>
      </c>
      <c r="E83" s="16">
        <v>536</v>
      </c>
      <c r="F83" s="16">
        <v>564</v>
      </c>
      <c r="G83" s="16">
        <v>499</v>
      </c>
      <c r="H83" s="16">
        <v>560</v>
      </c>
      <c r="I83" s="16">
        <v>574</v>
      </c>
      <c r="J83" s="16">
        <v>552</v>
      </c>
      <c r="K83" s="16">
        <v>570</v>
      </c>
      <c r="L83" s="16">
        <v>568</v>
      </c>
      <c r="M83" s="51">
        <v>543</v>
      </c>
      <c r="N83" s="18">
        <f t="shared" si="2"/>
        <v>556.8333333333334</v>
      </c>
    </row>
    <row r="84" spans="1:14" ht="12" customHeight="1">
      <c r="A84" s="10" t="str">
        <f>'Pregnant Women Participating'!A84</f>
        <v>Three Affiliated Tribes, ND</v>
      </c>
      <c r="B84" s="18">
        <v>176</v>
      </c>
      <c r="C84" s="16">
        <v>161</v>
      </c>
      <c r="D84" s="16">
        <v>157</v>
      </c>
      <c r="E84" s="16">
        <v>159</v>
      </c>
      <c r="F84" s="16">
        <v>153</v>
      </c>
      <c r="G84" s="16">
        <v>156</v>
      </c>
      <c r="H84" s="16">
        <v>156</v>
      </c>
      <c r="I84" s="16">
        <v>163</v>
      </c>
      <c r="J84" s="16">
        <v>167</v>
      </c>
      <c r="K84" s="16">
        <v>163</v>
      </c>
      <c r="L84" s="16">
        <v>169</v>
      </c>
      <c r="M84" s="51">
        <v>163</v>
      </c>
      <c r="N84" s="18">
        <f t="shared" si="2"/>
        <v>161.91666666666666</v>
      </c>
    </row>
    <row r="85" spans="1:14" ht="12" customHeight="1">
      <c r="A85" s="10" t="str">
        <f>'Pregnant Women Participating'!A85</f>
        <v>Cheyenne River Sioux, SD</v>
      </c>
      <c r="B85" s="18">
        <v>448</v>
      </c>
      <c r="C85" s="16">
        <v>424</v>
      </c>
      <c r="D85" s="16">
        <v>434</v>
      </c>
      <c r="E85" s="16">
        <v>457</v>
      </c>
      <c r="F85" s="16">
        <v>430</v>
      </c>
      <c r="G85" s="16">
        <v>430</v>
      </c>
      <c r="H85" s="16">
        <v>439</v>
      </c>
      <c r="I85" s="16">
        <v>428</v>
      </c>
      <c r="J85" s="16">
        <v>405</v>
      </c>
      <c r="K85" s="16">
        <v>412</v>
      </c>
      <c r="L85" s="16">
        <v>414</v>
      </c>
      <c r="M85" s="51">
        <v>398</v>
      </c>
      <c r="N85" s="18">
        <f t="shared" si="2"/>
        <v>426.5833333333333</v>
      </c>
    </row>
    <row r="86" spans="1:14" ht="12" customHeight="1">
      <c r="A86" s="10" t="str">
        <f>'Pregnant Women Participating'!A86</f>
        <v>Rosebud Sioux, SD</v>
      </c>
      <c r="B86" s="18">
        <v>773</v>
      </c>
      <c r="C86" s="16">
        <v>769</v>
      </c>
      <c r="D86" s="16">
        <v>773</v>
      </c>
      <c r="E86" s="16">
        <v>764</v>
      </c>
      <c r="F86" s="16">
        <v>717</v>
      </c>
      <c r="G86" s="16">
        <v>704</v>
      </c>
      <c r="H86" s="16">
        <v>700</v>
      </c>
      <c r="I86" s="16">
        <v>690</v>
      </c>
      <c r="J86" s="16">
        <v>688</v>
      </c>
      <c r="K86" s="16">
        <v>685</v>
      </c>
      <c r="L86" s="16">
        <v>701</v>
      </c>
      <c r="M86" s="51">
        <v>697</v>
      </c>
      <c r="N86" s="18">
        <f t="shared" si="2"/>
        <v>721.75</v>
      </c>
    </row>
    <row r="87" spans="1:14" ht="12" customHeight="1">
      <c r="A87" s="10" t="str">
        <f>'Pregnant Women Participating'!A87</f>
        <v>Northern Arapahoe, WY</v>
      </c>
      <c r="B87" s="18">
        <v>228</v>
      </c>
      <c r="C87" s="16">
        <v>206</v>
      </c>
      <c r="D87" s="16">
        <v>241</v>
      </c>
      <c r="E87" s="16">
        <v>277</v>
      </c>
      <c r="F87" s="16">
        <v>252</v>
      </c>
      <c r="G87" s="16">
        <v>271</v>
      </c>
      <c r="H87" s="16">
        <v>235</v>
      </c>
      <c r="I87" s="16">
        <v>221</v>
      </c>
      <c r="J87" s="16">
        <v>197</v>
      </c>
      <c r="K87" s="16">
        <v>183</v>
      </c>
      <c r="L87" s="16">
        <v>197</v>
      </c>
      <c r="M87" s="51">
        <v>159</v>
      </c>
      <c r="N87" s="18">
        <f t="shared" si="2"/>
        <v>222.25</v>
      </c>
    </row>
    <row r="88" spans="1:14" ht="12" customHeight="1">
      <c r="A88" s="10" t="str">
        <f>'Pregnant Women Participating'!A88</f>
        <v>Shoshone Tribe, WY</v>
      </c>
      <c r="B88" s="18">
        <v>111</v>
      </c>
      <c r="C88" s="16">
        <v>108</v>
      </c>
      <c r="D88" s="16">
        <v>100</v>
      </c>
      <c r="E88" s="16">
        <v>101</v>
      </c>
      <c r="F88" s="16">
        <v>98</v>
      </c>
      <c r="G88" s="16">
        <v>108</v>
      </c>
      <c r="H88" s="16">
        <v>116</v>
      </c>
      <c r="I88" s="16">
        <v>110</v>
      </c>
      <c r="J88" s="16">
        <v>109</v>
      </c>
      <c r="K88" s="16">
        <v>89</v>
      </c>
      <c r="L88" s="16">
        <v>99</v>
      </c>
      <c r="M88" s="51">
        <v>106</v>
      </c>
      <c r="N88" s="18">
        <f t="shared" si="2"/>
        <v>104.58333333333333</v>
      </c>
    </row>
    <row r="89" spans="1:14" s="23" customFormat="1" ht="24.75" customHeight="1">
      <c r="A89" s="19" t="str">
        <f>'Pregnant Women Participating'!A89</f>
        <v>Mountain Plains</v>
      </c>
      <c r="B89" s="21">
        <v>298071</v>
      </c>
      <c r="C89" s="20">
        <v>293708</v>
      </c>
      <c r="D89" s="20">
        <v>294503</v>
      </c>
      <c r="E89" s="20">
        <v>299452</v>
      </c>
      <c r="F89" s="20">
        <v>298536</v>
      </c>
      <c r="G89" s="20">
        <v>304423</v>
      </c>
      <c r="H89" s="20">
        <v>304842</v>
      </c>
      <c r="I89" s="20">
        <v>302326</v>
      </c>
      <c r="J89" s="20">
        <v>304062</v>
      </c>
      <c r="K89" s="20">
        <v>308185</v>
      </c>
      <c r="L89" s="20">
        <v>312423</v>
      </c>
      <c r="M89" s="50">
        <v>312515</v>
      </c>
      <c r="N89" s="21">
        <f t="shared" si="2"/>
        <v>302753.8333333333</v>
      </c>
    </row>
    <row r="90" spans="1:14" ht="12" customHeight="1">
      <c r="A90" s="11" t="str">
        <f>'Pregnant Women Participating'!A90</f>
        <v>Alaska</v>
      </c>
      <c r="B90" s="18">
        <v>13027</v>
      </c>
      <c r="C90" s="16">
        <v>12450</v>
      </c>
      <c r="D90" s="16">
        <v>12523</v>
      </c>
      <c r="E90" s="16">
        <v>12852</v>
      </c>
      <c r="F90" s="16">
        <v>12981</v>
      </c>
      <c r="G90" s="16">
        <v>13290</v>
      </c>
      <c r="H90" s="16">
        <v>13437</v>
      </c>
      <c r="I90" s="16">
        <v>13684</v>
      </c>
      <c r="J90" s="16">
        <v>13966</v>
      </c>
      <c r="K90" s="16">
        <v>14111</v>
      </c>
      <c r="L90" s="16">
        <v>14151</v>
      </c>
      <c r="M90" s="51">
        <v>14122</v>
      </c>
      <c r="N90" s="18">
        <f t="shared" si="2"/>
        <v>13382.833333333334</v>
      </c>
    </row>
    <row r="91" spans="1:14" ht="12" customHeight="1">
      <c r="A91" s="11" t="str">
        <f>'Pregnant Women Participating'!A91</f>
        <v>American Samoa</v>
      </c>
      <c r="B91" s="18">
        <v>4508</v>
      </c>
      <c r="C91" s="16">
        <v>4489</v>
      </c>
      <c r="D91" s="16">
        <v>4492</v>
      </c>
      <c r="E91" s="16">
        <v>4537</v>
      </c>
      <c r="F91" s="16">
        <v>4444</v>
      </c>
      <c r="G91" s="16">
        <v>4443</v>
      </c>
      <c r="H91" s="16">
        <v>4461</v>
      </c>
      <c r="I91" s="16">
        <v>4414</v>
      </c>
      <c r="J91" s="16">
        <v>4380</v>
      </c>
      <c r="K91" s="16">
        <v>4389</v>
      </c>
      <c r="L91" s="16">
        <v>4454</v>
      </c>
      <c r="M91" s="51">
        <v>4363</v>
      </c>
      <c r="N91" s="18">
        <f t="shared" si="2"/>
        <v>4447.833333333333</v>
      </c>
    </row>
    <row r="92" spans="1:14" ht="12" customHeight="1">
      <c r="A92" s="11" t="str">
        <f>'Pregnant Women Participating'!A92</f>
        <v>Arizona</v>
      </c>
      <c r="B92" s="18">
        <v>89183</v>
      </c>
      <c r="C92" s="16">
        <v>87790</v>
      </c>
      <c r="D92" s="16">
        <v>89350</v>
      </c>
      <c r="E92" s="16">
        <v>90348</v>
      </c>
      <c r="F92" s="16">
        <v>90337</v>
      </c>
      <c r="G92" s="16">
        <v>92307</v>
      </c>
      <c r="H92" s="16">
        <v>93724</v>
      </c>
      <c r="I92" s="16">
        <v>93194</v>
      </c>
      <c r="J92" s="16">
        <v>94095</v>
      </c>
      <c r="K92" s="16">
        <v>95457</v>
      </c>
      <c r="L92" s="16">
        <v>97494</v>
      </c>
      <c r="M92" s="51">
        <v>97905</v>
      </c>
      <c r="N92" s="18">
        <f t="shared" si="2"/>
        <v>92598.66666666667</v>
      </c>
    </row>
    <row r="93" spans="1:14" ht="12" customHeight="1">
      <c r="A93" s="11" t="str">
        <f>'Pregnant Women Participating'!A93</f>
        <v>California</v>
      </c>
      <c r="B93" s="18">
        <v>774444</v>
      </c>
      <c r="C93" s="16">
        <v>756522</v>
      </c>
      <c r="D93" s="16">
        <v>769333</v>
      </c>
      <c r="E93" s="16">
        <v>786629</v>
      </c>
      <c r="F93" s="16">
        <v>780143</v>
      </c>
      <c r="G93" s="16">
        <v>788735</v>
      </c>
      <c r="H93" s="16">
        <v>792041</v>
      </c>
      <c r="I93" s="16">
        <v>784748</v>
      </c>
      <c r="J93" s="16">
        <v>794028</v>
      </c>
      <c r="K93" s="16">
        <v>803080</v>
      </c>
      <c r="L93" s="16">
        <v>804667</v>
      </c>
      <c r="M93" s="51">
        <v>792221</v>
      </c>
      <c r="N93" s="18">
        <f t="shared" si="2"/>
        <v>785549.25</v>
      </c>
    </row>
    <row r="94" spans="1:14" ht="12" customHeight="1">
      <c r="A94" s="11" t="str">
        <f>'Pregnant Women Participating'!A94</f>
        <v>Guam</v>
      </c>
      <c r="B94" s="18">
        <v>4067</v>
      </c>
      <c r="C94" s="16">
        <v>3990</v>
      </c>
      <c r="D94" s="16">
        <v>4002</v>
      </c>
      <c r="E94" s="16">
        <v>3833</v>
      </c>
      <c r="F94" s="16">
        <v>3850</v>
      </c>
      <c r="G94" s="16">
        <v>3862</v>
      </c>
      <c r="H94" s="16">
        <v>3950</v>
      </c>
      <c r="I94" s="16">
        <v>4005</v>
      </c>
      <c r="J94" s="16">
        <v>4149</v>
      </c>
      <c r="K94" s="16">
        <v>4217</v>
      </c>
      <c r="L94" s="16">
        <v>4224</v>
      </c>
      <c r="M94" s="51">
        <v>4113</v>
      </c>
      <c r="N94" s="18">
        <f t="shared" si="2"/>
        <v>4021.8333333333335</v>
      </c>
    </row>
    <row r="95" spans="1:14" ht="12" customHeight="1">
      <c r="A95" s="11" t="str">
        <f>'Pregnant Women Participating'!A95</f>
        <v>Hawaii</v>
      </c>
      <c r="B95" s="18">
        <v>18750</v>
      </c>
      <c r="C95" s="16">
        <v>18199</v>
      </c>
      <c r="D95" s="16">
        <v>18075</v>
      </c>
      <c r="E95" s="16">
        <v>18524</v>
      </c>
      <c r="F95" s="16">
        <v>18243</v>
      </c>
      <c r="G95" s="16">
        <v>18407</v>
      </c>
      <c r="H95" s="16">
        <v>18800</v>
      </c>
      <c r="I95" s="16">
        <v>18601</v>
      </c>
      <c r="J95" s="16">
        <v>18794</v>
      </c>
      <c r="K95" s="16">
        <v>19284</v>
      </c>
      <c r="L95" s="16">
        <v>19424</v>
      </c>
      <c r="M95" s="51">
        <v>19703</v>
      </c>
      <c r="N95" s="18">
        <f t="shared" si="2"/>
        <v>18733.666666666668</v>
      </c>
    </row>
    <row r="96" spans="1:14" ht="12" customHeight="1">
      <c r="A96" s="11" t="str">
        <f>'Pregnant Women Participating'!A96</f>
        <v>Idaho</v>
      </c>
      <c r="B96" s="18">
        <v>24236</v>
      </c>
      <c r="C96" s="16">
        <v>23810</v>
      </c>
      <c r="D96" s="16">
        <v>24321</v>
      </c>
      <c r="E96" s="16">
        <v>25099</v>
      </c>
      <c r="F96" s="16">
        <v>24751</v>
      </c>
      <c r="G96" s="16">
        <v>25329</v>
      </c>
      <c r="H96" s="16">
        <v>25549</v>
      </c>
      <c r="I96" s="16">
        <v>25247</v>
      </c>
      <c r="J96" s="16">
        <v>25397</v>
      </c>
      <c r="K96" s="16">
        <v>25572</v>
      </c>
      <c r="L96" s="16">
        <v>25276</v>
      </c>
      <c r="M96" s="51">
        <v>25851</v>
      </c>
      <c r="N96" s="18">
        <f t="shared" si="2"/>
        <v>25036.5</v>
      </c>
    </row>
    <row r="97" spans="1:14" ht="12" customHeight="1">
      <c r="A97" s="11" t="str">
        <f>'Pregnant Women Participating'!A97</f>
        <v>Nevada</v>
      </c>
      <c r="B97" s="18">
        <v>31030</v>
      </c>
      <c r="C97" s="16">
        <v>30931</v>
      </c>
      <c r="D97" s="16">
        <v>31689</v>
      </c>
      <c r="E97" s="16">
        <v>32458</v>
      </c>
      <c r="F97" s="16">
        <v>32338</v>
      </c>
      <c r="G97" s="16">
        <v>32748</v>
      </c>
      <c r="H97" s="16">
        <v>32887</v>
      </c>
      <c r="I97" s="16">
        <v>32886</v>
      </c>
      <c r="J97" s="16">
        <v>33142</v>
      </c>
      <c r="K97" s="16">
        <v>33931</v>
      </c>
      <c r="L97" s="16">
        <v>35005</v>
      </c>
      <c r="M97" s="51">
        <v>35174</v>
      </c>
      <c r="N97" s="18">
        <f t="shared" si="2"/>
        <v>32851.583333333336</v>
      </c>
    </row>
    <row r="98" spans="1:14" ht="12" customHeight="1">
      <c r="A98" s="11" t="str">
        <f>'Pregnant Women Participating'!A98</f>
        <v>Oregon</v>
      </c>
      <c r="B98" s="18">
        <v>59670</v>
      </c>
      <c r="C98" s="16">
        <v>59628</v>
      </c>
      <c r="D98" s="16">
        <v>59445</v>
      </c>
      <c r="E98" s="16">
        <v>59694</v>
      </c>
      <c r="F98" s="16">
        <v>60111</v>
      </c>
      <c r="G98" s="16">
        <v>60835</v>
      </c>
      <c r="H98" s="16">
        <v>61190</v>
      </c>
      <c r="I98" s="16">
        <v>61397</v>
      </c>
      <c r="J98" s="16">
        <v>61674</v>
      </c>
      <c r="K98" s="16">
        <v>61803</v>
      </c>
      <c r="L98" s="16">
        <v>61834</v>
      </c>
      <c r="M98" s="51">
        <v>62970</v>
      </c>
      <c r="N98" s="18">
        <f t="shared" si="2"/>
        <v>60854.25</v>
      </c>
    </row>
    <row r="99" spans="1:14" ht="12" customHeight="1">
      <c r="A99" s="11" t="str">
        <f>'Pregnant Women Participating'!A99</f>
        <v>Washington</v>
      </c>
      <c r="B99" s="18">
        <v>100154</v>
      </c>
      <c r="C99" s="16">
        <v>99549</v>
      </c>
      <c r="D99" s="16">
        <v>99683</v>
      </c>
      <c r="E99" s="16">
        <v>102152</v>
      </c>
      <c r="F99" s="16">
        <v>102345</v>
      </c>
      <c r="G99" s="16">
        <v>104546</v>
      </c>
      <c r="H99" s="16">
        <v>105625</v>
      </c>
      <c r="I99" s="16">
        <v>105431</v>
      </c>
      <c r="J99" s="16">
        <v>106719</v>
      </c>
      <c r="K99" s="16">
        <v>106724</v>
      </c>
      <c r="L99" s="16">
        <v>106512</v>
      </c>
      <c r="M99" s="51">
        <v>107947</v>
      </c>
      <c r="N99" s="18">
        <f t="shared" si="2"/>
        <v>103948.91666666667</v>
      </c>
    </row>
    <row r="100" spans="1:14" ht="12" customHeight="1">
      <c r="A100" s="11" t="str">
        <f>'Pregnant Women Participating'!A100</f>
        <v>Northern Marianas</v>
      </c>
      <c r="B100" s="18">
        <v>1219</v>
      </c>
      <c r="C100" s="16">
        <v>2098</v>
      </c>
      <c r="D100" s="16">
        <v>2243</v>
      </c>
      <c r="E100" s="16">
        <v>2288</v>
      </c>
      <c r="F100" s="16">
        <v>2346</v>
      </c>
      <c r="G100" s="16">
        <v>2543</v>
      </c>
      <c r="H100" s="16">
        <v>2701</v>
      </c>
      <c r="I100" s="16">
        <v>2779</v>
      </c>
      <c r="J100" s="16">
        <v>2780</v>
      </c>
      <c r="K100" s="16">
        <v>2850</v>
      </c>
      <c r="L100" s="16">
        <v>2891</v>
      </c>
      <c r="M100" s="51">
        <v>2881</v>
      </c>
      <c r="N100" s="18">
        <f t="shared" si="2"/>
        <v>2468.25</v>
      </c>
    </row>
    <row r="101" spans="1:14" ht="12" customHeight="1">
      <c r="A101" s="11" t="str">
        <f>'Pregnant Women Participating'!A101</f>
        <v>Inter-Tribal Council, AZ</v>
      </c>
      <c r="B101" s="18">
        <v>6231</v>
      </c>
      <c r="C101" s="16">
        <v>5998</v>
      </c>
      <c r="D101" s="16">
        <v>6072</v>
      </c>
      <c r="E101" s="16">
        <v>6197</v>
      </c>
      <c r="F101" s="16">
        <v>5998</v>
      </c>
      <c r="G101" s="16">
        <v>6045</v>
      </c>
      <c r="H101" s="16">
        <v>6051</v>
      </c>
      <c r="I101" s="16">
        <v>5995</v>
      </c>
      <c r="J101" s="16">
        <v>6070</v>
      </c>
      <c r="K101" s="16">
        <v>6175</v>
      </c>
      <c r="L101" s="16">
        <v>6386</v>
      </c>
      <c r="M101" s="51">
        <v>6334</v>
      </c>
      <c r="N101" s="18">
        <f t="shared" si="2"/>
        <v>6129.333333333333</v>
      </c>
    </row>
    <row r="102" spans="1:14" ht="12" customHeight="1">
      <c r="A102" s="11" t="str">
        <f>'Pregnant Women Participating'!A102</f>
        <v>Navajo Nation, AZ</v>
      </c>
      <c r="B102" s="18">
        <v>7292</v>
      </c>
      <c r="C102" s="16">
        <v>7129</v>
      </c>
      <c r="D102" s="16">
        <v>7175</v>
      </c>
      <c r="E102" s="16">
        <v>7438</v>
      </c>
      <c r="F102" s="16">
        <v>7074</v>
      </c>
      <c r="G102" s="16">
        <v>7142</v>
      </c>
      <c r="H102" s="16">
        <v>7058</v>
      </c>
      <c r="I102" s="16">
        <v>6744</v>
      </c>
      <c r="J102" s="16">
        <v>6554</v>
      </c>
      <c r="K102" s="16">
        <v>6710</v>
      </c>
      <c r="L102" s="16">
        <v>7173</v>
      </c>
      <c r="M102" s="51">
        <v>7347</v>
      </c>
      <c r="N102" s="18">
        <f>IF(SUM(B102:M102)&gt;0,AVERAGE(B102:M102)," ")</f>
        <v>7069.666666666667</v>
      </c>
    </row>
    <row r="103" spans="1:14" ht="12" customHeight="1">
      <c r="A103" s="11" t="str">
        <f>'Pregnant Women Participating'!A103</f>
        <v>Inter-Tribal Council, NV</v>
      </c>
      <c r="B103" s="18">
        <v>1035</v>
      </c>
      <c r="C103" s="16">
        <v>942</v>
      </c>
      <c r="D103" s="16">
        <v>950</v>
      </c>
      <c r="E103" s="16">
        <v>1051</v>
      </c>
      <c r="F103" s="16">
        <v>1007</v>
      </c>
      <c r="G103" s="16">
        <v>973</v>
      </c>
      <c r="H103" s="16">
        <v>1037</v>
      </c>
      <c r="I103" s="16">
        <v>1076</v>
      </c>
      <c r="J103" s="16">
        <v>1051</v>
      </c>
      <c r="K103" s="16">
        <v>1070</v>
      </c>
      <c r="L103" s="16">
        <v>1066</v>
      </c>
      <c r="M103" s="51">
        <v>1001</v>
      </c>
      <c r="N103" s="18">
        <f>IF(SUM(B103:M103)&gt;0,AVERAGE(B103:M103)," ")</f>
        <v>1021.5833333333334</v>
      </c>
    </row>
    <row r="104" spans="1:14" s="23" customFormat="1" ht="24.75" customHeight="1">
      <c r="A104" s="19" t="str">
        <f>'Pregnant Women Participating'!A104</f>
        <v>Western Region</v>
      </c>
      <c r="B104" s="21">
        <v>1134846</v>
      </c>
      <c r="C104" s="20">
        <v>1113525</v>
      </c>
      <c r="D104" s="20">
        <v>1129353</v>
      </c>
      <c r="E104" s="20">
        <v>1153100</v>
      </c>
      <c r="F104" s="20">
        <v>1145968</v>
      </c>
      <c r="G104" s="20">
        <v>1161205</v>
      </c>
      <c r="H104" s="20">
        <v>1168511</v>
      </c>
      <c r="I104" s="20">
        <v>1160201</v>
      </c>
      <c r="J104" s="20">
        <v>1172799</v>
      </c>
      <c r="K104" s="20">
        <v>1185373</v>
      </c>
      <c r="L104" s="20">
        <v>1190557</v>
      </c>
      <c r="M104" s="50">
        <v>1181932</v>
      </c>
      <c r="N104" s="21">
        <f>IF(SUM(B104:M104)&gt;0,AVERAGE(B104:M104)," ")</f>
        <v>1158114.1666666667</v>
      </c>
    </row>
    <row r="105" spans="1:14" s="38" customFormat="1" ht="16.5" customHeight="1" thickBot="1">
      <c r="A105" s="35" t="str">
        <f>'Pregnant Women Participating'!A105</f>
        <v>TOTAL</v>
      </c>
      <c r="B105" s="36">
        <v>4637913</v>
      </c>
      <c r="C105" s="37">
        <v>4577867</v>
      </c>
      <c r="D105" s="37">
        <v>4596512</v>
      </c>
      <c r="E105" s="37">
        <v>4631505</v>
      </c>
      <c r="F105" s="37">
        <v>4622582</v>
      </c>
      <c r="G105" s="37">
        <v>4690980</v>
      </c>
      <c r="H105" s="37">
        <v>4728601</v>
      </c>
      <c r="I105" s="37">
        <v>4729362</v>
      </c>
      <c r="J105" s="37">
        <v>4792489</v>
      </c>
      <c r="K105" s="37">
        <v>4823988</v>
      </c>
      <c r="L105" s="37">
        <v>4875355</v>
      </c>
      <c r="M105" s="53">
        <v>4874571</v>
      </c>
      <c r="N105" s="36">
        <f>IF(SUM(B105:M105)&gt;0,AVERAGE(B105:M105)," ")</f>
        <v>4715143.75</v>
      </c>
    </row>
    <row r="106" s="7" customFormat="1" ht="12.75" customHeight="1" thickTop="1">
      <c r="A106" s="12"/>
    </row>
    <row r="107" ht="12">
      <c r="A107" s="12"/>
    </row>
    <row r="108" s="34" customFormat="1" ht="12.75">
      <c r="A108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59388</v>
      </c>
      <c r="C6" s="16">
        <v>58320</v>
      </c>
      <c r="D6" s="16">
        <v>58263</v>
      </c>
      <c r="E6" s="16">
        <v>58930</v>
      </c>
      <c r="F6" s="16">
        <v>58723</v>
      </c>
      <c r="G6" s="16">
        <v>59850</v>
      </c>
      <c r="H6" s="16">
        <v>60309</v>
      </c>
      <c r="I6" s="16">
        <v>60493</v>
      </c>
      <c r="J6" s="16">
        <v>61638</v>
      </c>
      <c r="K6" s="16">
        <v>62188</v>
      </c>
      <c r="L6" s="16">
        <v>62386</v>
      </c>
      <c r="M6" s="51">
        <v>61288</v>
      </c>
      <c r="N6" s="18">
        <f aca="true" t="shared" si="0" ref="N6:N37">IF(SUM(B6:M6)&gt;0,AVERAGE(B6:M6)," ")</f>
        <v>60148</v>
      </c>
    </row>
    <row r="7" spans="1:14" s="7" customFormat="1" ht="12" customHeight="1">
      <c r="A7" s="10" t="str">
        <f>'Pregnant Women Participating'!A7</f>
        <v>Maine</v>
      </c>
      <c r="B7" s="18">
        <v>26305</v>
      </c>
      <c r="C7" s="16">
        <v>26301</v>
      </c>
      <c r="D7" s="16">
        <v>26170</v>
      </c>
      <c r="E7" s="16">
        <v>26235</v>
      </c>
      <c r="F7" s="16">
        <v>26137</v>
      </c>
      <c r="G7" s="16">
        <v>26603</v>
      </c>
      <c r="H7" s="16">
        <v>26623</v>
      </c>
      <c r="I7" s="16">
        <v>26522</v>
      </c>
      <c r="J7" s="16">
        <v>26723</v>
      </c>
      <c r="K7" s="16">
        <v>26829</v>
      </c>
      <c r="L7" s="16">
        <v>26799</v>
      </c>
      <c r="M7" s="51">
        <v>26631</v>
      </c>
      <c r="N7" s="18">
        <f t="shared" si="0"/>
        <v>26489.833333333332</v>
      </c>
    </row>
    <row r="8" spans="1:14" s="7" customFormat="1" ht="12" customHeight="1">
      <c r="A8" s="10" t="str">
        <f>'Pregnant Women Participating'!A8</f>
        <v>Massachusetts</v>
      </c>
      <c r="B8" s="18">
        <v>129895</v>
      </c>
      <c r="C8" s="16">
        <v>127123</v>
      </c>
      <c r="D8" s="16">
        <v>125926</v>
      </c>
      <c r="E8" s="16">
        <v>126841</v>
      </c>
      <c r="F8" s="16">
        <v>126001</v>
      </c>
      <c r="G8" s="16">
        <v>128591</v>
      </c>
      <c r="H8" s="16">
        <v>127515</v>
      </c>
      <c r="I8" s="16">
        <v>127795</v>
      </c>
      <c r="J8" s="16">
        <v>129081</v>
      </c>
      <c r="K8" s="16">
        <v>128930</v>
      </c>
      <c r="L8" s="16">
        <v>129102</v>
      </c>
      <c r="M8" s="51">
        <v>128522</v>
      </c>
      <c r="N8" s="18">
        <f t="shared" si="0"/>
        <v>127943.5</v>
      </c>
    </row>
    <row r="9" spans="1:14" s="7" customFormat="1" ht="12" customHeight="1">
      <c r="A9" s="10" t="str">
        <f>'Pregnant Women Participating'!A9</f>
        <v>New Hampshire</v>
      </c>
      <c r="B9" s="18">
        <v>18428</v>
      </c>
      <c r="C9" s="16">
        <v>18051</v>
      </c>
      <c r="D9" s="16">
        <v>18024</v>
      </c>
      <c r="E9" s="16">
        <v>17910</v>
      </c>
      <c r="F9" s="16">
        <v>18040</v>
      </c>
      <c r="G9" s="16">
        <v>18437</v>
      </c>
      <c r="H9" s="16">
        <v>18612</v>
      </c>
      <c r="I9" s="16">
        <v>18475</v>
      </c>
      <c r="J9" s="16">
        <v>18461</v>
      </c>
      <c r="K9" s="16">
        <v>18792</v>
      </c>
      <c r="L9" s="16">
        <v>18682</v>
      </c>
      <c r="M9" s="51">
        <v>18429</v>
      </c>
      <c r="N9" s="18">
        <f t="shared" si="0"/>
        <v>18361.75</v>
      </c>
    </row>
    <row r="10" spans="1:14" s="7" customFormat="1" ht="12" customHeight="1">
      <c r="A10" s="10" t="str">
        <f>'Pregnant Women Participating'!A10</f>
        <v>New York</v>
      </c>
      <c r="B10" s="18">
        <v>518875</v>
      </c>
      <c r="C10" s="16">
        <v>513386</v>
      </c>
      <c r="D10" s="16">
        <v>513523</v>
      </c>
      <c r="E10" s="16">
        <v>513067</v>
      </c>
      <c r="F10" s="16">
        <v>513381</v>
      </c>
      <c r="G10" s="16">
        <v>520045</v>
      </c>
      <c r="H10" s="16">
        <v>521669</v>
      </c>
      <c r="I10" s="16">
        <v>521734</v>
      </c>
      <c r="J10" s="16">
        <v>523206</v>
      </c>
      <c r="K10" s="16">
        <v>522660</v>
      </c>
      <c r="L10" s="16">
        <v>523545</v>
      </c>
      <c r="M10" s="51">
        <v>520902</v>
      </c>
      <c r="N10" s="18">
        <f t="shared" si="0"/>
        <v>518832.75</v>
      </c>
    </row>
    <row r="11" spans="1:14" s="7" customFormat="1" ht="12" customHeight="1">
      <c r="A11" s="10" t="str">
        <f>'Pregnant Women Participating'!A11</f>
        <v>Rhode Island</v>
      </c>
      <c r="B11" s="18">
        <v>26447</v>
      </c>
      <c r="C11" s="16">
        <v>26053</v>
      </c>
      <c r="D11" s="16">
        <v>25855</v>
      </c>
      <c r="E11" s="16">
        <v>26248</v>
      </c>
      <c r="F11" s="16">
        <v>25756</v>
      </c>
      <c r="G11" s="16">
        <v>25568</v>
      </c>
      <c r="H11" s="16">
        <v>25530</v>
      </c>
      <c r="I11" s="16">
        <v>25346</v>
      </c>
      <c r="J11" s="16">
        <v>25330</v>
      </c>
      <c r="K11" s="16">
        <v>25195</v>
      </c>
      <c r="L11" s="16">
        <v>25351</v>
      </c>
      <c r="M11" s="51">
        <v>25435</v>
      </c>
      <c r="N11" s="18">
        <f t="shared" si="0"/>
        <v>25676.166666666668</v>
      </c>
    </row>
    <row r="12" spans="1:14" s="7" customFormat="1" ht="12" customHeight="1">
      <c r="A12" s="10" t="str">
        <f>'Pregnant Women Participating'!A12</f>
        <v>Vermont</v>
      </c>
      <c r="B12" s="18">
        <v>17385</v>
      </c>
      <c r="C12" s="16">
        <v>17448</v>
      </c>
      <c r="D12" s="16">
        <v>17512</v>
      </c>
      <c r="E12" s="16">
        <v>17564</v>
      </c>
      <c r="F12" s="16">
        <v>17600</v>
      </c>
      <c r="G12" s="16">
        <v>17559</v>
      </c>
      <c r="H12" s="16">
        <v>17534</v>
      </c>
      <c r="I12" s="16">
        <v>17509</v>
      </c>
      <c r="J12" s="16">
        <v>17523</v>
      </c>
      <c r="K12" s="16">
        <v>17521</v>
      </c>
      <c r="L12" s="16">
        <v>17431</v>
      </c>
      <c r="M12" s="51">
        <v>17367</v>
      </c>
      <c r="N12" s="18">
        <f t="shared" si="0"/>
        <v>17496.083333333332</v>
      </c>
    </row>
    <row r="13" spans="1:14" s="7" customFormat="1" ht="12" customHeight="1">
      <c r="A13" s="10" t="str">
        <f>'Pregnant Women Participating'!A13</f>
        <v>Indian Township, ME</v>
      </c>
      <c r="B13" s="18">
        <v>81</v>
      </c>
      <c r="C13" s="16">
        <v>79</v>
      </c>
      <c r="D13" s="16">
        <v>82</v>
      </c>
      <c r="E13" s="16">
        <v>80</v>
      </c>
      <c r="F13" s="16">
        <v>80</v>
      </c>
      <c r="G13" s="16">
        <v>95</v>
      </c>
      <c r="H13" s="16">
        <v>96</v>
      </c>
      <c r="I13" s="16">
        <v>101</v>
      </c>
      <c r="J13" s="16">
        <v>104</v>
      </c>
      <c r="K13" s="16">
        <v>103</v>
      </c>
      <c r="L13" s="16">
        <v>96</v>
      </c>
      <c r="M13" s="51">
        <v>92</v>
      </c>
      <c r="N13" s="18">
        <f t="shared" si="0"/>
        <v>90.75</v>
      </c>
    </row>
    <row r="14" spans="1:14" s="7" customFormat="1" ht="12" customHeight="1">
      <c r="A14" s="10" t="str">
        <f>'Pregnant Women Participating'!A14</f>
        <v>Pleasant Point, ME</v>
      </c>
      <c r="B14" s="18">
        <v>81</v>
      </c>
      <c r="C14" s="16">
        <v>76</v>
      </c>
      <c r="D14" s="16">
        <v>79</v>
      </c>
      <c r="E14" s="16">
        <v>77</v>
      </c>
      <c r="F14" s="16">
        <v>79</v>
      </c>
      <c r="G14" s="16">
        <v>82</v>
      </c>
      <c r="H14" s="16">
        <v>82</v>
      </c>
      <c r="I14" s="16">
        <v>88</v>
      </c>
      <c r="J14" s="16">
        <v>81</v>
      </c>
      <c r="K14" s="16">
        <v>89</v>
      </c>
      <c r="L14" s="16">
        <v>86</v>
      </c>
      <c r="M14" s="51">
        <v>85</v>
      </c>
      <c r="N14" s="18">
        <f t="shared" si="0"/>
        <v>82.08333333333333</v>
      </c>
    </row>
    <row r="15" spans="1:14" s="7" customFormat="1" ht="12" customHeight="1">
      <c r="A15" s="10" t="str">
        <f>'Pregnant Women Participating'!A15</f>
        <v>Seneca Nation, NY</v>
      </c>
      <c r="B15" s="18">
        <v>136</v>
      </c>
      <c r="C15" s="16">
        <v>136</v>
      </c>
      <c r="D15" s="16">
        <v>144</v>
      </c>
      <c r="E15" s="16">
        <v>142</v>
      </c>
      <c r="F15" s="16">
        <v>135</v>
      </c>
      <c r="G15" s="16">
        <v>140</v>
      </c>
      <c r="H15" s="16">
        <v>124</v>
      </c>
      <c r="I15" s="16">
        <v>121</v>
      </c>
      <c r="J15" s="16">
        <v>117</v>
      </c>
      <c r="K15" s="16">
        <v>119</v>
      </c>
      <c r="L15" s="16">
        <v>113</v>
      </c>
      <c r="M15" s="51">
        <v>115</v>
      </c>
      <c r="N15" s="18">
        <f t="shared" si="0"/>
        <v>128.5</v>
      </c>
    </row>
    <row r="16" spans="1:14" s="22" customFormat="1" ht="24.75" customHeight="1">
      <c r="A16" s="19" t="str">
        <f>'Pregnant Women Participating'!A16</f>
        <v>Northeast Region</v>
      </c>
      <c r="B16" s="21">
        <v>797021</v>
      </c>
      <c r="C16" s="20">
        <v>786973</v>
      </c>
      <c r="D16" s="20">
        <v>785578</v>
      </c>
      <c r="E16" s="20">
        <v>787094</v>
      </c>
      <c r="F16" s="20">
        <v>785932</v>
      </c>
      <c r="G16" s="20">
        <v>796970</v>
      </c>
      <c r="H16" s="20">
        <v>798094</v>
      </c>
      <c r="I16" s="20">
        <v>798184</v>
      </c>
      <c r="J16" s="20">
        <v>802264</v>
      </c>
      <c r="K16" s="20">
        <v>802426</v>
      </c>
      <c r="L16" s="20">
        <v>803591</v>
      </c>
      <c r="M16" s="50">
        <v>798866</v>
      </c>
      <c r="N16" s="21">
        <f t="shared" si="0"/>
        <v>795249.4166666666</v>
      </c>
    </row>
    <row r="17" spans="1:14" ht="12" customHeight="1">
      <c r="A17" s="10" t="str">
        <f>'Pregnant Women Participating'!A17</f>
        <v>Delaware</v>
      </c>
      <c r="B17" s="18">
        <v>23323</v>
      </c>
      <c r="C17" s="16">
        <v>23447</v>
      </c>
      <c r="D17" s="16">
        <v>23352</v>
      </c>
      <c r="E17" s="16">
        <v>23716</v>
      </c>
      <c r="F17" s="16">
        <v>23773</v>
      </c>
      <c r="G17" s="16">
        <v>24361</v>
      </c>
      <c r="H17" s="16">
        <v>24262</v>
      </c>
      <c r="I17" s="16">
        <v>24235</v>
      </c>
      <c r="J17" s="16">
        <v>24351</v>
      </c>
      <c r="K17" s="16">
        <v>24374</v>
      </c>
      <c r="L17" s="16">
        <v>24457</v>
      </c>
      <c r="M17" s="51">
        <v>24680</v>
      </c>
      <c r="N17" s="18">
        <f t="shared" si="0"/>
        <v>24027.583333333332</v>
      </c>
    </row>
    <row r="18" spans="1:14" ht="12" customHeight="1">
      <c r="A18" s="10" t="str">
        <f>'Pregnant Women Participating'!A18</f>
        <v>District of Columbia</v>
      </c>
      <c r="B18" s="18">
        <v>17674</v>
      </c>
      <c r="C18" s="16">
        <v>17371</v>
      </c>
      <c r="D18" s="16">
        <v>17342</v>
      </c>
      <c r="E18" s="16">
        <v>17042</v>
      </c>
      <c r="F18" s="16">
        <v>17167</v>
      </c>
      <c r="G18" s="16">
        <v>17561</v>
      </c>
      <c r="H18" s="16">
        <v>17531</v>
      </c>
      <c r="I18" s="16">
        <v>17374</v>
      </c>
      <c r="J18" s="16">
        <v>17592</v>
      </c>
      <c r="K18" s="16">
        <v>17771</v>
      </c>
      <c r="L18" s="16">
        <v>17662</v>
      </c>
      <c r="M18" s="51">
        <v>17589</v>
      </c>
      <c r="N18" s="18">
        <f t="shared" si="0"/>
        <v>17473</v>
      </c>
    </row>
    <row r="19" spans="1:14" ht="12" customHeight="1">
      <c r="A19" s="10" t="str">
        <f>'Pregnant Women Participating'!A19</f>
        <v>Maryland</v>
      </c>
      <c r="B19" s="18">
        <v>144243</v>
      </c>
      <c r="C19" s="16">
        <v>141758</v>
      </c>
      <c r="D19" s="16">
        <v>142115</v>
      </c>
      <c r="E19" s="16">
        <v>142474</v>
      </c>
      <c r="F19" s="16">
        <v>143985</v>
      </c>
      <c r="G19" s="16">
        <v>146435</v>
      </c>
      <c r="H19" s="16">
        <v>146853</v>
      </c>
      <c r="I19" s="16">
        <v>147475</v>
      </c>
      <c r="J19" s="16">
        <v>149207</v>
      </c>
      <c r="K19" s="16">
        <v>150467</v>
      </c>
      <c r="L19" s="16">
        <v>150556</v>
      </c>
      <c r="M19" s="51">
        <v>151367</v>
      </c>
      <c r="N19" s="18">
        <f t="shared" si="0"/>
        <v>146411.25</v>
      </c>
    </row>
    <row r="20" spans="1:14" ht="12" customHeight="1">
      <c r="A20" s="10" t="str">
        <f>'Pregnant Women Participating'!A20</f>
        <v>New Jersey</v>
      </c>
      <c r="B20" s="18">
        <v>168392</v>
      </c>
      <c r="C20" s="16">
        <v>165894</v>
      </c>
      <c r="D20" s="16">
        <v>164770</v>
      </c>
      <c r="E20" s="16">
        <v>165591</v>
      </c>
      <c r="F20" s="16">
        <v>165841</v>
      </c>
      <c r="G20" s="16">
        <v>168315</v>
      </c>
      <c r="H20" s="16">
        <v>168794</v>
      </c>
      <c r="I20" s="16">
        <v>170184</v>
      </c>
      <c r="J20" s="16">
        <v>172120</v>
      </c>
      <c r="K20" s="16">
        <v>173048</v>
      </c>
      <c r="L20" s="16">
        <v>174474</v>
      </c>
      <c r="M20" s="51">
        <v>171513</v>
      </c>
      <c r="N20" s="18">
        <f t="shared" si="0"/>
        <v>169078</v>
      </c>
    </row>
    <row r="21" spans="1:14" ht="12" customHeight="1">
      <c r="A21" s="10" t="str">
        <f>'Pregnant Women Participating'!A21</f>
        <v>Pennsylvania</v>
      </c>
      <c r="B21" s="18">
        <v>263818</v>
      </c>
      <c r="C21" s="16">
        <v>260107</v>
      </c>
      <c r="D21" s="16">
        <v>258608</v>
      </c>
      <c r="E21" s="16">
        <v>257814</v>
      </c>
      <c r="F21" s="16">
        <v>255361</v>
      </c>
      <c r="G21" s="16">
        <v>260104</v>
      </c>
      <c r="H21" s="16">
        <v>259891</v>
      </c>
      <c r="I21" s="16">
        <v>259510</v>
      </c>
      <c r="J21" s="16">
        <v>260724</v>
      </c>
      <c r="K21" s="16">
        <v>264064</v>
      </c>
      <c r="L21" s="16">
        <v>265272</v>
      </c>
      <c r="M21" s="51">
        <v>265280</v>
      </c>
      <c r="N21" s="18">
        <f t="shared" si="0"/>
        <v>260879.41666666666</v>
      </c>
    </row>
    <row r="22" spans="1:14" ht="12" customHeight="1">
      <c r="A22" s="10" t="str">
        <f>'Pregnant Women Participating'!A22</f>
        <v>Puerto Rico</v>
      </c>
      <c r="B22" s="18">
        <v>202261</v>
      </c>
      <c r="C22" s="16">
        <v>196251</v>
      </c>
      <c r="D22" s="16">
        <v>196765</v>
      </c>
      <c r="E22" s="16">
        <v>197166</v>
      </c>
      <c r="F22" s="16">
        <v>198846</v>
      </c>
      <c r="G22" s="16">
        <v>202625</v>
      </c>
      <c r="H22" s="16">
        <v>201949</v>
      </c>
      <c r="I22" s="16">
        <v>202407</v>
      </c>
      <c r="J22" s="16">
        <v>203837</v>
      </c>
      <c r="K22" s="16">
        <v>202146</v>
      </c>
      <c r="L22" s="16">
        <v>202764</v>
      </c>
      <c r="M22" s="51">
        <v>196620</v>
      </c>
      <c r="N22" s="18">
        <f t="shared" si="0"/>
        <v>200303.08333333334</v>
      </c>
    </row>
    <row r="23" spans="1:14" ht="12" customHeight="1">
      <c r="A23" s="10" t="str">
        <f>'Pregnant Women Participating'!A23</f>
        <v>Virginia</v>
      </c>
      <c r="B23" s="18">
        <v>159636</v>
      </c>
      <c r="C23" s="16">
        <v>157647</v>
      </c>
      <c r="D23" s="16">
        <v>156754</v>
      </c>
      <c r="E23" s="16">
        <v>157030</v>
      </c>
      <c r="F23" s="16">
        <v>156368</v>
      </c>
      <c r="G23" s="16">
        <v>159111</v>
      </c>
      <c r="H23" s="16">
        <v>160064</v>
      </c>
      <c r="I23" s="16">
        <v>160300</v>
      </c>
      <c r="J23" s="16">
        <v>161958</v>
      </c>
      <c r="K23" s="16">
        <v>163610</v>
      </c>
      <c r="L23" s="16">
        <v>164598</v>
      </c>
      <c r="M23" s="51">
        <v>164728</v>
      </c>
      <c r="N23" s="18">
        <f t="shared" si="0"/>
        <v>160150.33333333334</v>
      </c>
    </row>
    <row r="24" spans="1:14" ht="12" customHeight="1">
      <c r="A24" s="10" t="str">
        <f>'Pregnant Women Participating'!A24</f>
        <v>Virgin Islands</v>
      </c>
      <c r="B24" s="18">
        <v>5774</v>
      </c>
      <c r="C24" s="16">
        <v>5696</v>
      </c>
      <c r="D24" s="16">
        <v>5722</v>
      </c>
      <c r="E24" s="16">
        <v>5766</v>
      </c>
      <c r="F24" s="16">
        <v>5819</v>
      </c>
      <c r="G24" s="16">
        <v>5942</v>
      </c>
      <c r="H24" s="16">
        <v>5987</v>
      </c>
      <c r="I24" s="16">
        <v>5902</v>
      </c>
      <c r="J24" s="16">
        <v>5919</v>
      </c>
      <c r="K24" s="16">
        <v>5926</v>
      </c>
      <c r="L24" s="16">
        <v>5951</v>
      </c>
      <c r="M24" s="51">
        <v>6013</v>
      </c>
      <c r="N24" s="18">
        <f t="shared" si="0"/>
        <v>5868.083333333333</v>
      </c>
    </row>
    <row r="25" spans="1:14" ht="12" customHeight="1">
      <c r="A25" s="10" t="str">
        <f>'Pregnant Women Participating'!A25</f>
        <v>West Virginia</v>
      </c>
      <c r="B25" s="18">
        <v>54046</v>
      </c>
      <c r="C25" s="16">
        <v>53399</v>
      </c>
      <c r="D25" s="16">
        <v>52886</v>
      </c>
      <c r="E25" s="16">
        <v>52416</v>
      </c>
      <c r="F25" s="16">
        <v>52069</v>
      </c>
      <c r="G25" s="16">
        <v>52163</v>
      </c>
      <c r="H25" s="16">
        <v>52883</v>
      </c>
      <c r="I25" s="16">
        <v>52820</v>
      </c>
      <c r="J25" s="16">
        <v>53162</v>
      </c>
      <c r="K25" s="16">
        <v>53701</v>
      </c>
      <c r="L25" s="16">
        <v>53311</v>
      </c>
      <c r="M25" s="51">
        <v>53861</v>
      </c>
      <c r="N25" s="18">
        <f t="shared" si="0"/>
        <v>53059.75</v>
      </c>
    </row>
    <row r="26" spans="1:14" s="23" customFormat="1" ht="24.75" customHeight="1">
      <c r="A26" s="19" t="str">
        <f>'Pregnant Women Participating'!A26</f>
        <v>Mid-Atlantic Region</v>
      </c>
      <c r="B26" s="21">
        <v>1039167</v>
      </c>
      <c r="C26" s="20">
        <v>1021570</v>
      </c>
      <c r="D26" s="20">
        <v>1018314</v>
      </c>
      <c r="E26" s="20">
        <v>1019015</v>
      </c>
      <c r="F26" s="20">
        <v>1019229</v>
      </c>
      <c r="G26" s="20">
        <v>1036617</v>
      </c>
      <c r="H26" s="20">
        <v>1038214</v>
      </c>
      <c r="I26" s="20">
        <v>1040207</v>
      </c>
      <c r="J26" s="20">
        <v>1048870</v>
      </c>
      <c r="K26" s="20">
        <v>1055107</v>
      </c>
      <c r="L26" s="20">
        <v>1059045</v>
      </c>
      <c r="M26" s="50">
        <v>1051651</v>
      </c>
      <c r="N26" s="21">
        <f t="shared" si="0"/>
        <v>1037250.5</v>
      </c>
    </row>
    <row r="27" spans="1:14" ht="12" customHeight="1">
      <c r="A27" s="10" t="str">
        <f>'Pregnant Women Participating'!A27</f>
        <v>Alabama</v>
      </c>
      <c r="B27" s="18">
        <v>140600</v>
      </c>
      <c r="C27" s="16">
        <v>137186</v>
      </c>
      <c r="D27" s="16">
        <v>138250</v>
      </c>
      <c r="E27" s="16">
        <v>139705</v>
      </c>
      <c r="F27" s="16">
        <v>138455</v>
      </c>
      <c r="G27" s="16">
        <v>139581</v>
      </c>
      <c r="H27" s="16">
        <v>139845</v>
      </c>
      <c r="I27" s="16">
        <v>140409</v>
      </c>
      <c r="J27" s="16">
        <v>141638</v>
      </c>
      <c r="K27" s="16">
        <v>144477</v>
      </c>
      <c r="L27" s="16">
        <v>145510</v>
      </c>
      <c r="M27" s="51">
        <v>144059</v>
      </c>
      <c r="N27" s="18">
        <f t="shared" si="0"/>
        <v>140809.58333333334</v>
      </c>
    </row>
    <row r="28" spans="1:14" ht="12" customHeight="1">
      <c r="A28" s="10" t="str">
        <f>'Pregnant Women Participating'!A28</f>
        <v>Florida</v>
      </c>
      <c r="B28" s="18">
        <v>499819</v>
      </c>
      <c r="C28" s="16">
        <v>493120</v>
      </c>
      <c r="D28" s="16">
        <v>496743</v>
      </c>
      <c r="E28" s="16">
        <v>493363</v>
      </c>
      <c r="F28" s="16">
        <v>496521</v>
      </c>
      <c r="G28" s="16">
        <v>496969</v>
      </c>
      <c r="H28" s="16">
        <v>510757</v>
      </c>
      <c r="I28" s="16">
        <v>503663</v>
      </c>
      <c r="J28" s="16">
        <v>516376</v>
      </c>
      <c r="K28" s="16">
        <v>515616</v>
      </c>
      <c r="L28" s="16">
        <v>519205</v>
      </c>
      <c r="M28" s="51">
        <v>525901</v>
      </c>
      <c r="N28" s="18">
        <f t="shared" si="0"/>
        <v>505671.0833333333</v>
      </c>
    </row>
    <row r="29" spans="1:14" ht="12" customHeight="1">
      <c r="A29" s="10" t="str">
        <f>'Pregnant Women Participating'!A29</f>
        <v>Georgia</v>
      </c>
      <c r="B29" s="18"/>
      <c r="C29" s="16"/>
      <c r="D29" s="16"/>
      <c r="E29" s="16"/>
      <c r="F29" s="16"/>
      <c r="G29" s="16"/>
      <c r="H29" s="16"/>
      <c r="I29" s="16"/>
      <c r="J29" s="16"/>
      <c r="K29" s="16">
        <v>142584</v>
      </c>
      <c r="L29" s="16">
        <v>248884</v>
      </c>
      <c r="M29" s="51">
        <v>311972</v>
      </c>
      <c r="N29" s="18">
        <f t="shared" si="0"/>
        <v>234480</v>
      </c>
    </row>
    <row r="30" spans="1:14" ht="12" customHeight="1">
      <c r="A30" s="10" t="str">
        <f>'Pregnant Women Participating'!A30</f>
        <v>Georgia</v>
      </c>
      <c r="B30" s="18">
        <v>328577</v>
      </c>
      <c r="C30" s="16">
        <v>324159</v>
      </c>
      <c r="D30" s="16">
        <v>324464</v>
      </c>
      <c r="E30" s="16">
        <v>325137</v>
      </c>
      <c r="F30" s="16">
        <v>322530</v>
      </c>
      <c r="G30" s="16">
        <v>324632</v>
      </c>
      <c r="H30" s="16">
        <v>322857</v>
      </c>
      <c r="I30" s="16">
        <v>321448</v>
      </c>
      <c r="J30" s="16">
        <v>321862</v>
      </c>
      <c r="K30" s="16">
        <v>180104</v>
      </c>
      <c r="L30" s="16">
        <v>74691</v>
      </c>
      <c r="M30" s="51">
        <v>6336</v>
      </c>
      <c r="N30" s="18">
        <f t="shared" si="0"/>
        <v>264733.0833333333</v>
      </c>
    </row>
    <row r="31" spans="1:14" ht="12" customHeight="1">
      <c r="A31" s="10" t="str">
        <f>'Pregnant Women Participating'!A31</f>
        <v>Georgia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1"/>
      <c r="N31" s="18" t="str">
        <f t="shared" si="0"/>
        <v> </v>
      </c>
    </row>
    <row r="32" spans="1:14" ht="12" customHeight="1">
      <c r="A32" s="10" t="str">
        <f>'Pregnant Women Participating'!A32</f>
        <v>Kentucky</v>
      </c>
      <c r="B32" s="18">
        <v>142329</v>
      </c>
      <c r="C32" s="16">
        <v>139704</v>
      </c>
      <c r="D32" s="16">
        <v>139115</v>
      </c>
      <c r="E32" s="16">
        <v>139948</v>
      </c>
      <c r="F32" s="16">
        <v>137792</v>
      </c>
      <c r="G32" s="16">
        <v>140488</v>
      </c>
      <c r="H32" s="16">
        <v>140403</v>
      </c>
      <c r="I32" s="16">
        <v>140896</v>
      </c>
      <c r="J32" s="16">
        <v>142659</v>
      </c>
      <c r="K32" s="16">
        <v>144808</v>
      </c>
      <c r="L32" s="16">
        <v>147091</v>
      </c>
      <c r="M32" s="51">
        <v>145978</v>
      </c>
      <c r="N32" s="18">
        <f t="shared" si="0"/>
        <v>141767.58333333334</v>
      </c>
    </row>
    <row r="33" spans="1:14" ht="12" customHeight="1">
      <c r="A33" s="10" t="str">
        <f>'Pregnant Women Participating'!A33</f>
        <v>Mississippi</v>
      </c>
      <c r="B33" s="18">
        <v>114003</v>
      </c>
      <c r="C33" s="16">
        <v>109758</v>
      </c>
      <c r="D33" s="16">
        <v>111786</v>
      </c>
      <c r="E33" s="16">
        <v>111024</v>
      </c>
      <c r="F33" s="16">
        <v>108839</v>
      </c>
      <c r="G33" s="16">
        <v>110776</v>
      </c>
      <c r="H33" s="16">
        <v>109504</v>
      </c>
      <c r="I33" s="16">
        <v>107866</v>
      </c>
      <c r="J33" s="16">
        <v>110392</v>
      </c>
      <c r="K33" s="16">
        <v>111607</v>
      </c>
      <c r="L33" s="16">
        <v>111954</v>
      </c>
      <c r="M33" s="51">
        <v>108940</v>
      </c>
      <c r="N33" s="18">
        <f t="shared" si="0"/>
        <v>110537.41666666667</v>
      </c>
    </row>
    <row r="34" spans="1:14" ht="12" customHeight="1">
      <c r="A34" s="10" t="str">
        <f>'Pregnant Women Participating'!A34</f>
        <v>North Carolina</v>
      </c>
      <c r="B34" s="18">
        <v>274845</v>
      </c>
      <c r="C34" s="16">
        <v>273484</v>
      </c>
      <c r="D34" s="16">
        <v>272971</v>
      </c>
      <c r="E34" s="16">
        <v>273602</v>
      </c>
      <c r="F34" s="16">
        <v>272442</v>
      </c>
      <c r="G34" s="16">
        <v>274849</v>
      </c>
      <c r="H34" s="16">
        <v>274732</v>
      </c>
      <c r="I34" s="16">
        <v>273568</v>
      </c>
      <c r="J34" s="16">
        <v>274739</v>
      </c>
      <c r="K34" s="16">
        <v>274129</v>
      </c>
      <c r="L34" s="16">
        <v>278320</v>
      </c>
      <c r="M34" s="51">
        <v>275116</v>
      </c>
      <c r="N34" s="18">
        <f t="shared" si="0"/>
        <v>274399.75</v>
      </c>
    </row>
    <row r="35" spans="1:14" ht="12" customHeight="1">
      <c r="A35" s="10" t="str">
        <f>'Pregnant Women Participating'!A35</f>
        <v>South Carolina</v>
      </c>
      <c r="B35" s="18">
        <v>137268</v>
      </c>
      <c r="C35" s="16">
        <v>135850</v>
      </c>
      <c r="D35" s="16">
        <v>134620</v>
      </c>
      <c r="E35" s="16">
        <v>134113</v>
      </c>
      <c r="F35" s="16">
        <v>133370</v>
      </c>
      <c r="G35" s="16">
        <v>135044</v>
      </c>
      <c r="H35" s="16">
        <v>135434</v>
      </c>
      <c r="I35" s="16">
        <v>131245</v>
      </c>
      <c r="J35" s="16">
        <v>132256</v>
      </c>
      <c r="K35" s="16">
        <v>131695</v>
      </c>
      <c r="L35" s="16">
        <v>136776</v>
      </c>
      <c r="M35" s="51">
        <v>139367</v>
      </c>
      <c r="N35" s="18">
        <f t="shared" si="0"/>
        <v>134753.16666666666</v>
      </c>
    </row>
    <row r="36" spans="1:14" ht="12" customHeight="1">
      <c r="A36" s="10" t="str">
        <f>'Pregnant Women Participating'!A36</f>
        <v>Tennessee</v>
      </c>
      <c r="B36" s="18">
        <v>177859</v>
      </c>
      <c r="C36" s="16">
        <v>174804</v>
      </c>
      <c r="D36" s="16">
        <v>172972</v>
      </c>
      <c r="E36" s="16">
        <v>173301</v>
      </c>
      <c r="F36" s="16">
        <v>172304</v>
      </c>
      <c r="G36" s="16">
        <v>175059</v>
      </c>
      <c r="H36" s="16">
        <v>175598</v>
      </c>
      <c r="I36" s="16">
        <v>173738</v>
      </c>
      <c r="J36" s="16">
        <v>174245</v>
      </c>
      <c r="K36" s="16">
        <v>174960</v>
      </c>
      <c r="L36" s="16">
        <v>176688</v>
      </c>
      <c r="M36" s="51">
        <v>176461</v>
      </c>
      <c r="N36" s="18">
        <f t="shared" si="0"/>
        <v>174832.41666666666</v>
      </c>
    </row>
    <row r="37" spans="1:14" ht="12" customHeight="1">
      <c r="A37" s="10" t="str">
        <f>'Pregnant Women Participating'!A37</f>
        <v>Choctaw Indians, MS</v>
      </c>
      <c r="B37" s="18">
        <v>941</v>
      </c>
      <c r="C37" s="16">
        <v>894</v>
      </c>
      <c r="D37" s="16">
        <v>858</v>
      </c>
      <c r="E37" s="16">
        <v>918</v>
      </c>
      <c r="F37" s="16">
        <v>866</v>
      </c>
      <c r="G37" s="16">
        <v>934</v>
      </c>
      <c r="H37" s="16">
        <v>952</v>
      </c>
      <c r="I37" s="16">
        <v>973</v>
      </c>
      <c r="J37" s="16">
        <v>977</v>
      </c>
      <c r="K37" s="16">
        <v>958</v>
      </c>
      <c r="L37" s="16">
        <v>1004</v>
      </c>
      <c r="M37" s="51">
        <v>1007</v>
      </c>
      <c r="N37" s="18">
        <f t="shared" si="0"/>
        <v>940.1666666666666</v>
      </c>
    </row>
    <row r="38" spans="1:14" ht="12" customHeight="1">
      <c r="A38" s="10" t="str">
        <f>'Pregnant Women Participating'!A38</f>
        <v>Eastern Cherokee, NC</v>
      </c>
      <c r="B38" s="18">
        <v>652</v>
      </c>
      <c r="C38" s="16">
        <v>655</v>
      </c>
      <c r="D38" s="16">
        <v>649</v>
      </c>
      <c r="E38" s="16">
        <v>642</v>
      </c>
      <c r="F38" s="16">
        <v>648</v>
      </c>
      <c r="G38" s="16">
        <v>672</v>
      </c>
      <c r="H38" s="16">
        <v>663</v>
      </c>
      <c r="I38" s="16">
        <v>637</v>
      </c>
      <c r="J38" s="16">
        <v>609</v>
      </c>
      <c r="K38" s="16">
        <v>608</v>
      </c>
      <c r="L38" s="16">
        <v>626</v>
      </c>
      <c r="M38" s="51">
        <v>614</v>
      </c>
      <c r="N38" s="18">
        <f aca="true" t="shared" si="1" ref="N38:N69">IF(SUM(B38:M38)&gt;0,AVERAGE(B38:M38)," ")</f>
        <v>639.5833333333334</v>
      </c>
    </row>
    <row r="39" spans="1:14" s="23" customFormat="1" ht="24.75" customHeight="1">
      <c r="A39" s="19" t="str">
        <f>'Pregnant Women Participating'!A39</f>
        <v>Southeast Region</v>
      </c>
      <c r="B39" s="21">
        <v>1816893</v>
      </c>
      <c r="C39" s="20">
        <v>1789614</v>
      </c>
      <c r="D39" s="20">
        <v>1792428</v>
      </c>
      <c r="E39" s="20">
        <v>1791753</v>
      </c>
      <c r="F39" s="20">
        <v>1783767</v>
      </c>
      <c r="G39" s="20">
        <v>1799004</v>
      </c>
      <c r="H39" s="20">
        <v>1810745</v>
      </c>
      <c r="I39" s="20">
        <v>1794443</v>
      </c>
      <c r="J39" s="20">
        <v>1815753</v>
      </c>
      <c r="K39" s="20">
        <v>1821546</v>
      </c>
      <c r="L39" s="20">
        <v>1840749</v>
      </c>
      <c r="M39" s="50">
        <v>1835751</v>
      </c>
      <c r="N39" s="21">
        <f t="shared" si="1"/>
        <v>1807703.8333333333</v>
      </c>
    </row>
    <row r="40" spans="1:14" ht="12" customHeight="1">
      <c r="A40" s="10" t="str">
        <f>'Pregnant Women Participating'!A40</f>
        <v>Illinois</v>
      </c>
      <c r="B40" s="18">
        <v>310178</v>
      </c>
      <c r="C40" s="16">
        <v>305612</v>
      </c>
      <c r="D40" s="16">
        <v>302691</v>
      </c>
      <c r="E40" s="16">
        <v>303531</v>
      </c>
      <c r="F40" s="16">
        <v>305035</v>
      </c>
      <c r="G40" s="16">
        <v>311663</v>
      </c>
      <c r="H40" s="16">
        <v>311620</v>
      </c>
      <c r="I40" s="16">
        <v>311977</v>
      </c>
      <c r="J40" s="16">
        <v>313019</v>
      </c>
      <c r="K40" s="16">
        <v>314657</v>
      </c>
      <c r="L40" s="16">
        <v>313743</v>
      </c>
      <c r="M40" s="51">
        <v>314715</v>
      </c>
      <c r="N40" s="18">
        <f t="shared" si="1"/>
        <v>309870.0833333333</v>
      </c>
    </row>
    <row r="41" spans="1:14" ht="12" customHeight="1">
      <c r="A41" s="10" t="str">
        <f>'Pregnant Women Participating'!A41</f>
        <v>Indiana</v>
      </c>
      <c r="B41" s="18">
        <v>166795</v>
      </c>
      <c r="C41" s="16">
        <v>164887</v>
      </c>
      <c r="D41" s="16">
        <v>164057</v>
      </c>
      <c r="E41" s="16">
        <v>164528</v>
      </c>
      <c r="F41" s="16">
        <v>165060</v>
      </c>
      <c r="G41" s="16">
        <v>169968</v>
      </c>
      <c r="H41" s="16">
        <v>171910</v>
      </c>
      <c r="I41" s="16">
        <v>171422</v>
      </c>
      <c r="J41" s="16">
        <v>173336</v>
      </c>
      <c r="K41" s="16">
        <v>175775</v>
      </c>
      <c r="L41" s="16">
        <v>177467</v>
      </c>
      <c r="M41" s="51">
        <v>176433</v>
      </c>
      <c r="N41" s="18">
        <f t="shared" si="1"/>
        <v>170136.5</v>
      </c>
    </row>
    <row r="42" spans="1:14" ht="12" customHeight="1">
      <c r="A42" s="10" t="str">
        <f>'Pregnant Women Participating'!A42</f>
        <v>Michigan</v>
      </c>
      <c r="B42" s="18">
        <v>241824</v>
      </c>
      <c r="C42" s="16">
        <v>237953</v>
      </c>
      <c r="D42" s="16">
        <v>233384</v>
      </c>
      <c r="E42" s="16">
        <v>234473</v>
      </c>
      <c r="F42" s="16">
        <v>230574</v>
      </c>
      <c r="G42" s="16">
        <v>235843</v>
      </c>
      <c r="H42" s="16">
        <v>240858</v>
      </c>
      <c r="I42" s="16">
        <v>244838</v>
      </c>
      <c r="J42" s="16">
        <v>250298</v>
      </c>
      <c r="K42" s="16">
        <v>254908</v>
      </c>
      <c r="L42" s="16">
        <v>255953</v>
      </c>
      <c r="M42" s="51">
        <v>258399</v>
      </c>
      <c r="N42" s="18">
        <f t="shared" si="1"/>
        <v>243275.41666666666</v>
      </c>
    </row>
    <row r="43" spans="1:14" ht="12" customHeight="1">
      <c r="A43" s="10" t="str">
        <f>'Pregnant Women Participating'!A43</f>
        <v>Minnesota</v>
      </c>
      <c r="B43" s="18">
        <v>145943</v>
      </c>
      <c r="C43" s="16">
        <v>143358</v>
      </c>
      <c r="D43" s="16">
        <v>141550</v>
      </c>
      <c r="E43" s="16">
        <v>141487</v>
      </c>
      <c r="F43" s="16">
        <v>140121</v>
      </c>
      <c r="G43" s="16">
        <v>141414</v>
      </c>
      <c r="H43" s="16">
        <v>141101</v>
      </c>
      <c r="I43" s="16">
        <v>139773</v>
      </c>
      <c r="J43" s="16">
        <v>140653</v>
      </c>
      <c r="K43" s="16">
        <v>141250</v>
      </c>
      <c r="L43" s="16">
        <v>140941</v>
      </c>
      <c r="M43" s="51">
        <v>141588</v>
      </c>
      <c r="N43" s="18">
        <f t="shared" si="1"/>
        <v>141598.25</v>
      </c>
    </row>
    <row r="44" spans="1:14" ht="12" customHeight="1">
      <c r="A44" s="10" t="str">
        <f>'Pregnant Women Participating'!A44</f>
        <v>Ohio</v>
      </c>
      <c r="B44" s="18">
        <v>304241</v>
      </c>
      <c r="C44" s="16">
        <v>300222</v>
      </c>
      <c r="D44" s="16">
        <v>299547</v>
      </c>
      <c r="E44" s="16">
        <v>298333</v>
      </c>
      <c r="F44" s="16">
        <v>297504</v>
      </c>
      <c r="G44" s="16">
        <v>301675</v>
      </c>
      <c r="H44" s="16">
        <v>305170</v>
      </c>
      <c r="I44" s="16">
        <v>304904</v>
      </c>
      <c r="J44" s="16">
        <v>307028</v>
      </c>
      <c r="K44" s="16">
        <v>307678</v>
      </c>
      <c r="L44" s="16">
        <v>308593</v>
      </c>
      <c r="M44" s="51">
        <v>309255</v>
      </c>
      <c r="N44" s="18">
        <f t="shared" si="1"/>
        <v>303679.1666666667</v>
      </c>
    </row>
    <row r="45" spans="1:14" ht="12" customHeight="1">
      <c r="A45" s="10" t="str">
        <f>'Pregnant Women Participating'!A45</f>
        <v>Wisconsin</v>
      </c>
      <c r="B45" s="18">
        <v>127083</v>
      </c>
      <c r="C45" s="16">
        <v>126029</v>
      </c>
      <c r="D45" s="16">
        <v>125176</v>
      </c>
      <c r="E45" s="16">
        <v>126386</v>
      </c>
      <c r="F45" s="16">
        <v>126128</v>
      </c>
      <c r="G45" s="16">
        <v>127553</v>
      </c>
      <c r="H45" s="16">
        <v>128056</v>
      </c>
      <c r="I45" s="16">
        <v>127393</v>
      </c>
      <c r="J45" s="16">
        <v>128714</v>
      </c>
      <c r="K45" s="16">
        <v>129870</v>
      </c>
      <c r="L45" s="16">
        <v>130570</v>
      </c>
      <c r="M45" s="51">
        <v>131733</v>
      </c>
      <c r="N45" s="18">
        <f t="shared" si="1"/>
        <v>127890.91666666667</v>
      </c>
    </row>
    <row r="46" spans="1:14" s="23" customFormat="1" ht="24.75" customHeight="1">
      <c r="A46" s="19" t="str">
        <f>'Pregnant Women Participating'!A46</f>
        <v>Midwest Region</v>
      </c>
      <c r="B46" s="21">
        <v>1296064</v>
      </c>
      <c r="C46" s="20">
        <v>1278061</v>
      </c>
      <c r="D46" s="20">
        <v>1266405</v>
      </c>
      <c r="E46" s="20">
        <v>1268738</v>
      </c>
      <c r="F46" s="20">
        <v>1264422</v>
      </c>
      <c r="G46" s="20">
        <v>1288116</v>
      </c>
      <c r="H46" s="20">
        <v>1298715</v>
      </c>
      <c r="I46" s="20">
        <v>1300307</v>
      </c>
      <c r="J46" s="20">
        <v>1313048</v>
      </c>
      <c r="K46" s="20">
        <v>1324138</v>
      </c>
      <c r="L46" s="20">
        <v>1327267</v>
      </c>
      <c r="M46" s="50">
        <v>1332123</v>
      </c>
      <c r="N46" s="21">
        <f t="shared" si="1"/>
        <v>1296450.3333333333</v>
      </c>
    </row>
    <row r="47" spans="1:14" ht="12" customHeight="1">
      <c r="A47" s="10" t="str">
        <f>'Pregnant Women Participating'!A47</f>
        <v>Arkansas</v>
      </c>
      <c r="B47" s="18">
        <v>95121</v>
      </c>
      <c r="C47" s="16">
        <v>92582</v>
      </c>
      <c r="D47" s="16">
        <v>92653</v>
      </c>
      <c r="E47" s="16">
        <v>92095</v>
      </c>
      <c r="F47" s="16">
        <v>89823</v>
      </c>
      <c r="G47" s="16">
        <v>91105</v>
      </c>
      <c r="H47" s="16">
        <v>90367</v>
      </c>
      <c r="I47" s="16">
        <v>91463</v>
      </c>
      <c r="J47" s="16">
        <v>95863</v>
      </c>
      <c r="K47" s="16">
        <v>97995</v>
      </c>
      <c r="L47" s="16">
        <v>100101</v>
      </c>
      <c r="M47" s="51">
        <v>100115</v>
      </c>
      <c r="N47" s="18">
        <f t="shared" si="1"/>
        <v>94106.91666666667</v>
      </c>
    </row>
    <row r="48" spans="1:14" ht="12" customHeight="1">
      <c r="A48" s="10" t="str">
        <f>'Pregnant Women Participating'!A48</f>
        <v>Louisiana</v>
      </c>
      <c r="B48" s="18">
        <v>146459</v>
      </c>
      <c r="C48" s="16">
        <v>143510</v>
      </c>
      <c r="D48" s="16">
        <v>143944</v>
      </c>
      <c r="E48" s="16">
        <v>144517</v>
      </c>
      <c r="F48" s="16">
        <v>145632</v>
      </c>
      <c r="G48" s="16">
        <v>148594</v>
      </c>
      <c r="H48" s="16">
        <v>149400</v>
      </c>
      <c r="I48" s="16">
        <v>148803</v>
      </c>
      <c r="J48" s="16">
        <v>151195</v>
      </c>
      <c r="K48" s="16">
        <v>152555</v>
      </c>
      <c r="L48" s="16">
        <v>154606</v>
      </c>
      <c r="M48" s="51">
        <v>155749</v>
      </c>
      <c r="N48" s="18">
        <f t="shared" si="1"/>
        <v>148747</v>
      </c>
    </row>
    <row r="49" spans="1:14" ht="12" customHeight="1">
      <c r="A49" s="10" t="str">
        <f>'Pregnant Women Participating'!A49</f>
        <v>New Mexico</v>
      </c>
      <c r="B49" s="18">
        <v>68795</v>
      </c>
      <c r="C49" s="16">
        <v>66819</v>
      </c>
      <c r="D49" s="16">
        <v>67303</v>
      </c>
      <c r="E49" s="16">
        <v>67512</v>
      </c>
      <c r="F49" s="16">
        <v>67196</v>
      </c>
      <c r="G49" s="16">
        <v>67216</v>
      </c>
      <c r="H49" s="16">
        <v>67762</v>
      </c>
      <c r="I49" s="16">
        <v>65786</v>
      </c>
      <c r="J49" s="16">
        <v>67298</v>
      </c>
      <c r="K49" s="16">
        <v>65338</v>
      </c>
      <c r="L49" s="16">
        <v>65207</v>
      </c>
      <c r="M49" s="51">
        <v>63825</v>
      </c>
      <c r="N49" s="18">
        <f t="shared" si="1"/>
        <v>66671.41666666667</v>
      </c>
    </row>
    <row r="50" spans="1:14" ht="12" customHeight="1">
      <c r="A50" s="10" t="str">
        <f>'Pregnant Women Participating'!A50</f>
        <v>Oklahoma</v>
      </c>
      <c r="B50" s="18">
        <v>102332</v>
      </c>
      <c r="C50" s="16">
        <v>100785</v>
      </c>
      <c r="D50" s="16">
        <v>100219</v>
      </c>
      <c r="E50" s="16">
        <v>99208</v>
      </c>
      <c r="F50" s="16">
        <v>97702</v>
      </c>
      <c r="G50" s="16">
        <v>100479</v>
      </c>
      <c r="H50" s="16">
        <v>102053</v>
      </c>
      <c r="I50" s="16">
        <v>102369</v>
      </c>
      <c r="J50" s="16">
        <v>104060</v>
      </c>
      <c r="K50" s="16">
        <v>106064</v>
      </c>
      <c r="L50" s="16">
        <v>108600</v>
      </c>
      <c r="M50" s="51">
        <v>109650</v>
      </c>
      <c r="N50" s="18">
        <f t="shared" si="1"/>
        <v>102793.41666666667</v>
      </c>
    </row>
    <row r="51" spans="1:14" ht="12" customHeight="1">
      <c r="A51" s="10" t="str">
        <f>'Pregnant Women Participating'!A51</f>
        <v>Texas</v>
      </c>
      <c r="B51" s="18">
        <v>967610</v>
      </c>
      <c r="C51" s="16">
        <v>955058</v>
      </c>
      <c r="D51" s="16">
        <v>956402</v>
      </c>
      <c r="E51" s="16">
        <v>955060</v>
      </c>
      <c r="F51" s="16">
        <v>958490</v>
      </c>
      <c r="G51" s="16">
        <v>972947</v>
      </c>
      <c r="H51" s="16">
        <v>989617</v>
      </c>
      <c r="I51" s="16">
        <v>1000652</v>
      </c>
      <c r="J51" s="16">
        <v>1021733</v>
      </c>
      <c r="K51" s="16">
        <v>1034238</v>
      </c>
      <c r="L51" s="16">
        <v>1046021</v>
      </c>
      <c r="M51" s="51">
        <v>1051617</v>
      </c>
      <c r="N51" s="18">
        <f t="shared" si="1"/>
        <v>992453.75</v>
      </c>
    </row>
    <row r="52" spans="1:14" ht="12" customHeight="1">
      <c r="A52" s="10" t="str">
        <f>'Pregnant Women Participating'!A52</f>
        <v>Acoma, Canoncito &amp; Laguna, NM</v>
      </c>
      <c r="B52" s="18">
        <v>527</v>
      </c>
      <c r="C52" s="16">
        <v>581</v>
      </c>
      <c r="D52" s="16">
        <v>559</v>
      </c>
      <c r="E52" s="16">
        <v>582</v>
      </c>
      <c r="F52" s="16">
        <v>544</v>
      </c>
      <c r="G52" s="16">
        <v>542</v>
      </c>
      <c r="H52" s="16">
        <v>551</v>
      </c>
      <c r="I52" s="16">
        <v>560</v>
      </c>
      <c r="J52" s="16">
        <v>542</v>
      </c>
      <c r="K52" s="16">
        <v>564</v>
      </c>
      <c r="L52" s="16">
        <v>559</v>
      </c>
      <c r="M52" s="51">
        <v>600</v>
      </c>
      <c r="N52" s="18">
        <f t="shared" si="1"/>
        <v>559.25</v>
      </c>
    </row>
    <row r="53" spans="1:14" ht="12" customHeight="1">
      <c r="A53" s="10" t="str">
        <f>'Pregnant Women Participating'!A53</f>
        <v>Eight Northern Pueblos, NM</v>
      </c>
      <c r="B53" s="18">
        <v>364</v>
      </c>
      <c r="C53" s="16">
        <v>372</v>
      </c>
      <c r="D53" s="16">
        <v>364</v>
      </c>
      <c r="E53" s="16">
        <v>364</v>
      </c>
      <c r="F53" s="16">
        <v>329</v>
      </c>
      <c r="G53" s="16">
        <v>332</v>
      </c>
      <c r="H53" s="16">
        <v>328</v>
      </c>
      <c r="I53" s="16">
        <v>332</v>
      </c>
      <c r="J53" s="16">
        <v>337</v>
      </c>
      <c r="K53" s="16">
        <v>313</v>
      </c>
      <c r="L53" s="16">
        <v>317</v>
      </c>
      <c r="M53" s="51">
        <v>317</v>
      </c>
      <c r="N53" s="18">
        <f t="shared" si="1"/>
        <v>339.0833333333333</v>
      </c>
    </row>
    <row r="54" spans="1:14" ht="12" customHeight="1">
      <c r="A54" s="10" t="str">
        <f>'Pregnant Women Participating'!A54</f>
        <v>Five Sandoval Pueblos, NM</v>
      </c>
      <c r="B54" s="18">
        <v>373</v>
      </c>
      <c r="C54" s="16">
        <v>359</v>
      </c>
      <c r="D54" s="16">
        <v>347</v>
      </c>
      <c r="E54" s="16">
        <v>373</v>
      </c>
      <c r="F54" s="16">
        <v>346</v>
      </c>
      <c r="G54" s="16">
        <v>424</v>
      </c>
      <c r="H54" s="16">
        <v>412</v>
      </c>
      <c r="I54" s="16">
        <v>357</v>
      </c>
      <c r="J54" s="16">
        <v>332</v>
      </c>
      <c r="K54" s="16">
        <v>340</v>
      </c>
      <c r="L54" s="16">
        <v>343</v>
      </c>
      <c r="M54" s="51">
        <v>380</v>
      </c>
      <c r="N54" s="18">
        <f t="shared" si="1"/>
        <v>365.5</v>
      </c>
    </row>
    <row r="55" spans="1:14" ht="12" customHeight="1">
      <c r="A55" s="10" t="str">
        <f>'Pregnant Women Participating'!A55</f>
        <v>Isleta Pueblo, NM</v>
      </c>
      <c r="B55" s="18">
        <v>940</v>
      </c>
      <c r="C55" s="16">
        <v>910</v>
      </c>
      <c r="D55" s="16">
        <v>894</v>
      </c>
      <c r="E55" s="16">
        <v>899</v>
      </c>
      <c r="F55" s="16">
        <v>882</v>
      </c>
      <c r="G55" s="16">
        <v>857</v>
      </c>
      <c r="H55" s="16">
        <v>856</v>
      </c>
      <c r="I55" s="16">
        <v>866</v>
      </c>
      <c r="J55" s="16">
        <v>875</v>
      </c>
      <c r="K55" s="16">
        <v>888</v>
      </c>
      <c r="L55" s="16">
        <v>892</v>
      </c>
      <c r="M55" s="51">
        <v>912</v>
      </c>
      <c r="N55" s="18">
        <f t="shared" si="1"/>
        <v>889.25</v>
      </c>
    </row>
    <row r="56" spans="1:14" ht="12" customHeight="1">
      <c r="A56" s="10" t="str">
        <f>'Pregnant Women Participating'!A56</f>
        <v>San Felipe Pueblo, NM</v>
      </c>
      <c r="B56" s="18">
        <v>347</v>
      </c>
      <c r="C56" s="16">
        <v>332</v>
      </c>
      <c r="D56" s="16">
        <v>333</v>
      </c>
      <c r="E56" s="16">
        <v>325</v>
      </c>
      <c r="F56" s="16">
        <v>313</v>
      </c>
      <c r="G56" s="16">
        <v>341</v>
      </c>
      <c r="H56" s="16">
        <v>323</v>
      </c>
      <c r="I56" s="16">
        <v>320</v>
      </c>
      <c r="J56" s="16">
        <v>355</v>
      </c>
      <c r="K56" s="16">
        <v>350</v>
      </c>
      <c r="L56" s="16">
        <v>342</v>
      </c>
      <c r="M56" s="51">
        <v>337</v>
      </c>
      <c r="N56" s="18">
        <f t="shared" si="1"/>
        <v>334.8333333333333</v>
      </c>
    </row>
    <row r="57" spans="1:14" ht="12" customHeight="1">
      <c r="A57" s="10" t="str">
        <f>'Pregnant Women Participating'!A57</f>
        <v>Santo Domingo Tribe, NM</v>
      </c>
      <c r="B57" s="18">
        <v>222</v>
      </c>
      <c r="C57" s="16">
        <v>207</v>
      </c>
      <c r="D57" s="16">
        <v>207</v>
      </c>
      <c r="E57" s="16">
        <v>214</v>
      </c>
      <c r="F57" s="16">
        <v>199</v>
      </c>
      <c r="G57" s="16">
        <v>211</v>
      </c>
      <c r="H57" s="16">
        <v>218</v>
      </c>
      <c r="I57" s="16">
        <v>210</v>
      </c>
      <c r="J57" s="16">
        <v>207</v>
      </c>
      <c r="K57" s="16">
        <v>215</v>
      </c>
      <c r="L57" s="16">
        <v>218</v>
      </c>
      <c r="M57" s="51">
        <v>203</v>
      </c>
      <c r="N57" s="18">
        <f t="shared" si="1"/>
        <v>210.91666666666666</v>
      </c>
    </row>
    <row r="58" spans="1:14" ht="12" customHeight="1">
      <c r="A58" s="10" t="str">
        <f>'Pregnant Women Participating'!A58</f>
        <v>Zuni Pueblo, NM</v>
      </c>
      <c r="B58" s="18">
        <v>807</v>
      </c>
      <c r="C58" s="16">
        <v>755</v>
      </c>
      <c r="D58" s="16">
        <v>793</v>
      </c>
      <c r="E58" s="16">
        <v>765</v>
      </c>
      <c r="F58" s="16">
        <v>786</v>
      </c>
      <c r="G58" s="16">
        <v>769</v>
      </c>
      <c r="H58" s="16">
        <v>833</v>
      </c>
      <c r="I58" s="16">
        <v>790</v>
      </c>
      <c r="J58" s="16">
        <v>831</v>
      </c>
      <c r="K58" s="16">
        <v>803</v>
      </c>
      <c r="L58" s="16">
        <v>831</v>
      </c>
      <c r="M58" s="51">
        <v>804</v>
      </c>
      <c r="N58" s="18">
        <f t="shared" si="1"/>
        <v>797.25</v>
      </c>
    </row>
    <row r="59" spans="1:14" ht="12" customHeight="1">
      <c r="A59" s="10" t="str">
        <f>'Pregnant Women Participating'!A59</f>
        <v>Cherokee Nation, OK</v>
      </c>
      <c r="B59" s="18">
        <v>7669</v>
      </c>
      <c r="C59" s="16">
        <v>7458</v>
      </c>
      <c r="D59" s="16">
        <v>7449</v>
      </c>
      <c r="E59" s="16">
        <v>7436</v>
      </c>
      <c r="F59" s="16">
        <v>6991</v>
      </c>
      <c r="G59" s="16">
        <v>7457</v>
      </c>
      <c r="H59" s="16">
        <v>7566</v>
      </c>
      <c r="I59" s="16">
        <v>7489</v>
      </c>
      <c r="J59" s="16">
        <v>7563</v>
      </c>
      <c r="K59" s="16">
        <v>7794</v>
      </c>
      <c r="L59" s="16">
        <v>7766</v>
      </c>
      <c r="M59" s="51">
        <v>7750</v>
      </c>
      <c r="N59" s="18">
        <f t="shared" si="1"/>
        <v>7532.333333333333</v>
      </c>
    </row>
    <row r="60" spans="1:14" ht="12" customHeight="1">
      <c r="A60" s="10" t="str">
        <f>'Pregnant Women Participating'!A60</f>
        <v>Chickasaw Nation, OK</v>
      </c>
      <c r="B60" s="18">
        <v>3713</v>
      </c>
      <c r="C60" s="16">
        <v>3630</v>
      </c>
      <c r="D60" s="16">
        <v>3707</v>
      </c>
      <c r="E60" s="16">
        <v>3650</v>
      </c>
      <c r="F60" s="16">
        <v>3615</v>
      </c>
      <c r="G60" s="16">
        <v>3744</v>
      </c>
      <c r="H60" s="16">
        <v>3839</v>
      </c>
      <c r="I60" s="16">
        <v>3865</v>
      </c>
      <c r="J60" s="16">
        <v>3926</v>
      </c>
      <c r="K60" s="16">
        <v>3925</v>
      </c>
      <c r="L60" s="16">
        <v>4045</v>
      </c>
      <c r="M60" s="51">
        <v>4021</v>
      </c>
      <c r="N60" s="18">
        <f t="shared" si="1"/>
        <v>3806.6666666666665</v>
      </c>
    </row>
    <row r="61" spans="1:14" ht="12" customHeight="1">
      <c r="A61" s="10" t="str">
        <f>'Pregnant Women Participating'!A61</f>
        <v>Choctaw Nation, OK</v>
      </c>
      <c r="B61" s="18">
        <v>3855</v>
      </c>
      <c r="C61" s="16">
        <v>3909</v>
      </c>
      <c r="D61" s="16">
        <v>3880</v>
      </c>
      <c r="E61" s="16">
        <v>3904</v>
      </c>
      <c r="F61" s="16">
        <v>3801</v>
      </c>
      <c r="G61" s="16">
        <v>3971</v>
      </c>
      <c r="H61" s="16">
        <v>3933</v>
      </c>
      <c r="I61" s="16">
        <v>4011</v>
      </c>
      <c r="J61" s="16">
        <v>4154</v>
      </c>
      <c r="K61" s="16">
        <v>4243</v>
      </c>
      <c r="L61" s="16">
        <v>4139</v>
      </c>
      <c r="M61" s="51">
        <v>4187</v>
      </c>
      <c r="N61" s="18">
        <f t="shared" si="1"/>
        <v>3998.9166666666665</v>
      </c>
    </row>
    <row r="62" spans="1:14" ht="12" customHeight="1">
      <c r="A62" s="10" t="str">
        <f>'Pregnant Women Participating'!A62</f>
        <v>Citizen Potawatomi Nation, OK</v>
      </c>
      <c r="B62" s="18">
        <v>1513</v>
      </c>
      <c r="C62" s="16">
        <v>1477</v>
      </c>
      <c r="D62" s="16">
        <v>1375</v>
      </c>
      <c r="E62" s="16">
        <v>1378</v>
      </c>
      <c r="F62" s="16">
        <v>1383</v>
      </c>
      <c r="G62" s="16">
        <v>1343</v>
      </c>
      <c r="H62" s="16">
        <v>1399</v>
      </c>
      <c r="I62" s="16">
        <v>1364</v>
      </c>
      <c r="J62" s="16">
        <v>1359</v>
      </c>
      <c r="K62" s="16">
        <v>1388</v>
      </c>
      <c r="L62" s="16">
        <v>1378</v>
      </c>
      <c r="M62" s="51">
        <v>1392</v>
      </c>
      <c r="N62" s="18">
        <f t="shared" si="1"/>
        <v>1395.75</v>
      </c>
    </row>
    <row r="63" spans="1:14" ht="12" customHeight="1">
      <c r="A63" s="10" t="str">
        <f>'Pregnant Women Participating'!A63</f>
        <v>Inter-Tribal Council, OK</v>
      </c>
      <c r="B63" s="18">
        <v>828</v>
      </c>
      <c r="C63" s="16">
        <v>820</v>
      </c>
      <c r="D63" s="16">
        <v>816</v>
      </c>
      <c r="E63" s="16">
        <v>841</v>
      </c>
      <c r="F63" s="16">
        <v>820</v>
      </c>
      <c r="G63" s="16">
        <v>824</v>
      </c>
      <c r="H63" s="16">
        <v>848</v>
      </c>
      <c r="I63" s="16">
        <v>903</v>
      </c>
      <c r="J63" s="16">
        <v>918</v>
      </c>
      <c r="K63" s="16">
        <v>892</v>
      </c>
      <c r="L63" s="16">
        <v>923</v>
      </c>
      <c r="M63" s="51">
        <v>936</v>
      </c>
      <c r="N63" s="18">
        <f t="shared" si="1"/>
        <v>864.0833333333334</v>
      </c>
    </row>
    <row r="64" spans="1:14" ht="12" customHeight="1">
      <c r="A64" s="10" t="str">
        <f>'Pregnant Women Participating'!A64</f>
        <v>Muscogee Creek Nation, OK</v>
      </c>
      <c r="B64" s="18">
        <v>2755</v>
      </c>
      <c r="C64" s="16">
        <v>2708</v>
      </c>
      <c r="D64" s="16">
        <v>2735</v>
      </c>
      <c r="E64" s="16">
        <v>2752</v>
      </c>
      <c r="F64" s="16">
        <v>2739</v>
      </c>
      <c r="G64" s="16">
        <v>2839</v>
      </c>
      <c r="H64" s="16">
        <v>2867</v>
      </c>
      <c r="I64" s="16">
        <v>2840</v>
      </c>
      <c r="J64" s="16">
        <v>2903</v>
      </c>
      <c r="K64" s="16">
        <v>2876</v>
      </c>
      <c r="L64" s="16">
        <v>3015</v>
      </c>
      <c r="M64" s="51">
        <v>3106</v>
      </c>
      <c r="N64" s="18">
        <f t="shared" si="1"/>
        <v>2844.5833333333335</v>
      </c>
    </row>
    <row r="65" spans="1:14" ht="12" customHeight="1">
      <c r="A65" s="10" t="str">
        <f>'Pregnant Women Participating'!A65</f>
        <v>Osage Tribal Council, OK</v>
      </c>
      <c r="B65" s="18">
        <v>2469</v>
      </c>
      <c r="C65" s="16">
        <v>2494</v>
      </c>
      <c r="D65" s="16">
        <v>2463</v>
      </c>
      <c r="E65" s="16">
        <v>2485</v>
      </c>
      <c r="F65" s="16">
        <v>2485</v>
      </c>
      <c r="G65" s="16">
        <v>2566</v>
      </c>
      <c r="H65" s="16">
        <v>2625</v>
      </c>
      <c r="I65" s="16">
        <v>2609</v>
      </c>
      <c r="J65" s="16">
        <v>2674</v>
      </c>
      <c r="K65" s="16">
        <v>2663</v>
      </c>
      <c r="L65" s="16">
        <v>2684</v>
      </c>
      <c r="M65" s="51">
        <v>2781</v>
      </c>
      <c r="N65" s="18">
        <f t="shared" si="1"/>
        <v>2583.1666666666665</v>
      </c>
    </row>
    <row r="66" spans="1:14" ht="12" customHeight="1">
      <c r="A66" s="10" t="str">
        <f>'Pregnant Women Participating'!A66</f>
        <v>Otoe-Missouria Tribe, OK</v>
      </c>
      <c r="B66" s="18">
        <v>747</v>
      </c>
      <c r="C66" s="16">
        <v>702</v>
      </c>
      <c r="D66" s="16">
        <v>677</v>
      </c>
      <c r="E66" s="16">
        <v>694</v>
      </c>
      <c r="F66" s="16">
        <v>699</v>
      </c>
      <c r="G66" s="16">
        <v>693</v>
      </c>
      <c r="H66" s="16">
        <v>677</v>
      </c>
      <c r="I66" s="16">
        <v>683</v>
      </c>
      <c r="J66" s="16">
        <v>664</v>
      </c>
      <c r="K66" s="16">
        <v>652</v>
      </c>
      <c r="L66" s="16">
        <v>646</v>
      </c>
      <c r="M66" s="51">
        <v>661</v>
      </c>
      <c r="N66" s="18">
        <f t="shared" si="1"/>
        <v>682.9166666666666</v>
      </c>
    </row>
    <row r="67" spans="1:14" ht="12" customHeight="1">
      <c r="A67" s="10" t="str">
        <f>'Pregnant Women Participating'!A67</f>
        <v>Wichita, Caddo &amp; Delaware (WCD), OK</v>
      </c>
      <c r="B67" s="18">
        <v>3511</v>
      </c>
      <c r="C67" s="16">
        <v>3413</v>
      </c>
      <c r="D67" s="16">
        <v>3428</v>
      </c>
      <c r="E67" s="16">
        <v>3354</v>
      </c>
      <c r="F67" s="16">
        <v>3358</v>
      </c>
      <c r="G67" s="16">
        <v>3519</v>
      </c>
      <c r="H67" s="16">
        <v>3608</v>
      </c>
      <c r="I67" s="16">
        <v>3606</v>
      </c>
      <c r="J67" s="16">
        <v>3656</v>
      </c>
      <c r="K67" s="16">
        <v>3644</v>
      </c>
      <c r="L67" s="16">
        <v>3735</v>
      </c>
      <c r="M67" s="51">
        <v>3910</v>
      </c>
      <c r="N67" s="18">
        <f t="shared" si="1"/>
        <v>3561.8333333333335</v>
      </c>
    </row>
    <row r="68" spans="1:14" s="23" customFormat="1" ht="24.75" customHeight="1">
      <c r="A68" s="19" t="str">
        <f>'Pregnant Women Participating'!A68</f>
        <v>Southwest Region</v>
      </c>
      <c r="B68" s="21">
        <v>1410957</v>
      </c>
      <c r="C68" s="20">
        <v>1388881</v>
      </c>
      <c r="D68" s="20">
        <v>1390548</v>
      </c>
      <c r="E68" s="20">
        <v>1388408</v>
      </c>
      <c r="F68" s="20">
        <v>1388133</v>
      </c>
      <c r="G68" s="20">
        <v>1410773</v>
      </c>
      <c r="H68" s="20">
        <v>1430082</v>
      </c>
      <c r="I68" s="20">
        <v>1439878</v>
      </c>
      <c r="J68" s="20">
        <v>1471445</v>
      </c>
      <c r="K68" s="20">
        <v>1487740</v>
      </c>
      <c r="L68" s="20">
        <v>1506368</v>
      </c>
      <c r="M68" s="50">
        <v>1513253</v>
      </c>
      <c r="N68" s="21">
        <f t="shared" si="1"/>
        <v>1435538.8333333333</v>
      </c>
    </row>
    <row r="69" spans="1:14" ht="12" customHeight="1">
      <c r="A69" s="10" t="str">
        <f>'Pregnant Women Participating'!A69</f>
        <v>Colorado</v>
      </c>
      <c r="B69" s="18">
        <v>105099</v>
      </c>
      <c r="C69" s="16">
        <v>103837</v>
      </c>
      <c r="D69" s="16">
        <v>104337</v>
      </c>
      <c r="E69" s="16">
        <v>105370</v>
      </c>
      <c r="F69" s="16">
        <v>106659</v>
      </c>
      <c r="G69" s="16">
        <v>108323</v>
      </c>
      <c r="H69" s="16">
        <v>109177</v>
      </c>
      <c r="I69" s="16">
        <v>108722</v>
      </c>
      <c r="J69" s="16">
        <v>108721</v>
      </c>
      <c r="K69" s="16">
        <v>109642</v>
      </c>
      <c r="L69" s="16">
        <v>111334</v>
      </c>
      <c r="M69" s="51">
        <v>111446</v>
      </c>
      <c r="N69" s="18">
        <f t="shared" si="1"/>
        <v>107722.25</v>
      </c>
    </row>
    <row r="70" spans="1:14" ht="12" customHeight="1">
      <c r="A70" s="10" t="str">
        <f>'Pregnant Women Participating'!A70</f>
        <v>Iowa</v>
      </c>
      <c r="B70" s="18">
        <v>74847</v>
      </c>
      <c r="C70" s="16">
        <v>74434</v>
      </c>
      <c r="D70" s="16">
        <v>74024</v>
      </c>
      <c r="E70" s="16">
        <v>75015</v>
      </c>
      <c r="F70" s="16">
        <v>74823</v>
      </c>
      <c r="G70" s="16">
        <v>75635</v>
      </c>
      <c r="H70" s="16">
        <v>75922</v>
      </c>
      <c r="I70" s="16">
        <v>75509</v>
      </c>
      <c r="J70" s="16">
        <v>76506</v>
      </c>
      <c r="K70" s="16">
        <v>77349</v>
      </c>
      <c r="L70" s="16">
        <v>77716</v>
      </c>
      <c r="M70" s="51">
        <v>75959</v>
      </c>
      <c r="N70" s="18">
        <f aca="true" t="shared" si="2" ref="N70:N101">IF(SUM(B70:M70)&gt;0,AVERAGE(B70:M70)," ")</f>
        <v>75644.91666666667</v>
      </c>
    </row>
    <row r="71" spans="1:14" ht="12" customHeight="1">
      <c r="A71" s="10" t="str">
        <f>'Pregnant Women Participating'!A71</f>
        <v>Kansas</v>
      </c>
      <c r="B71" s="18">
        <v>76820</v>
      </c>
      <c r="C71" s="16">
        <v>74579</v>
      </c>
      <c r="D71" s="16">
        <v>75094</v>
      </c>
      <c r="E71" s="16">
        <v>76092</v>
      </c>
      <c r="F71" s="16">
        <v>75873</v>
      </c>
      <c r="G71" s="16">
        <v>76286</v>
      </c>
      <c r="H71" s="16">
        <v>77708</v>
      </c>
      <c r="I71" s="16">
        <v>77337</v>
      </c>
      <c r="J71" s="16">
        <v>77348</v>
      </c>
      <c r="K71" s="16">
        <v>79061</v>
      </c>
      <c r="L71" s="16">
        <v>78519</v>
      </c>
      <c r="M71" s="51">
        <v>79150</v>
      </c>
      <c r="N71" s="18">
        <f t="shared" si="2"/>
        <v>76988.91666666667</v>
      </c>
    </row>
    <row r="72" spans="1:14" ht="12" customHeight="1">
      <c r="A72" s="10" t="str">
        <f>'Pregnant Women Participating'!A72</f>
        <v>Missouri</v>
      </c>
      <c r="B72" s="18">
        <v>151315</v>
      </c>
      <c r="C72" s="16">
        <v>147222</v>
      </c>
      <c r="D72" s="16">
        <v>149003</v>
      </c>
      <c r="E72" s="16">
        <v>149795</v>
      </c>
      <c r="F72" s="16">
        <v>148972</v>
      </c>
      <c r="G72" s="16">
        <v>153799</v>
      </c>
      <c r="H72" s="16">
        <v>149513</v>
      </c>
      <c r="I72" s="16">
        <v>149362</v>
      </c>
      <c r="J72" s="16">
        <v>150289</v>
      </c>
      <c r="K72" s="16">
        <v>150365</v>
      </c>
      <c r="L72" s="16">
        <v>151441</v>
      </c>
      <c r="M72" s="51">
        <v>150663</v>
      </c>
      <c r="N72" s="18">
        <f t="shared" si="2"/>
        <v>150144.91666666666</v>
      </c>
    </row>
    <row r="73" spans="1:14" ht="12" customHeight="1">
      <c r="A73" s="10" t="str">
        <f>'Pregnant Women Participating'!A73</f>
        <v>Montana</v>
      </c>
      <c r="B73" s="18">
        <v>21088</v>
      </c>
      <c r="C73" s="16">
        <v>20131</v>
      </c>
      <c r="D73" s="16">
        <v>20277</v>
      </c>
      <c r="E73" s="16">
        <v>20865</v>
      </c>
      <c r="F73" s="16">
        <v>20160</v>
      </c>
      <c r="G73" s="16">
        <v>21001</v>
      </c>
      <c r="H73" s="16">
        <v>20783</v>
      </c>
      <c r="I73" s="16">
        <v>20358</v>
      </c>
      <c r="J73" s="16">
        <v>20728</v>
      </c>
      <c r="K73" s="16">
        <v>20858</v>
      </c>
      <c r="L73" s="16">
        <v>20734</v>
      </c>
      <c r="M73" s="51">
        <v>21091</v>
      </c>
      <c r="N73" s="18">
        <f t="shared" si="2"/>
        <v>20672.833333333332</v>
      </c>
    </row>
    <row r="74" spans="1:14" ht="12" customHeight="1">
      <c r="A74" s="10" t="str">
        <f>'Pregnant Women Participating'!A74</f>
        <v>Nebraska</v>
      </c>
      <c r="B74" s="18">
        <v>45486</v>
      </c>
      <c r="C74" s="16">
        <v>43879</v>
      </c>
      <c r="D74" s="16">
        <v>44232</v>
      </c>
      <c r="E74" s="16">
        <v>45693</v>
      </c>
      <c r="F74" s="16">
        <v>44149</v>
      </c>
      <c r="G74" s="16">
        <v>44928</v>
      </c>
      <c r="H74" s="16">
        <v>45291</v>
      </c>
      <c r="I74" s="16">
        <v>44121</v>
      </c>
      <c r="J74" s="16">
        <v>45047</v>
      </c>
      <c r="K74" s="16">
        <v>46059</v>
      </c>
      <c r="L74" s="16">
        <v>45624</v>
      </c>
      <c r="M74" s="51">
        <v>44785</v>
      </c>
      <c r="N74" s="18">
        <f t="shared" si="2"/>
        <v>44941.166666666664</v>
      </c>
    </row>
    <row r="75" spans="1:14" ht="12" customHeight="1">
      <c r="A75" s="10" t="str">
        <f>'Pregnant Women Participating'!A75</f>
        <v>North Dakota</v>
      </c>
      <c r="B75" s="18">
        <v>13826</v>
      </c>
      <c r="C75" s="16">
        <v>13278</v>
      </c>
      <c r="D75" s="16">
        <v>13374</v>
      </c>
      <c r="E75" s="16">
        <v>13567</v>
      </c>
      <c r="F75" s="16">
        <v>13176</v>
      </c>
      <c r="G75" s="16">
        <v>13072</v>
      </c>
      <c r="H75" s="16">
        <v>13509</v>
      </c>
      <c r="I75" s="16">
        <v>13153</v>
      </c>
      <c r="J75" s="16">
        <v>13262</v>
      </c>
      <c r="K75" s="16">
        <v>13495</v>
      </c>
      <c r="L75" s="16">
        <v>13471</v>
      </c>
      <c r="M75" s="51">
        <v>13412</v>
      </c>
      <c r="N75" s="18">
        <f t="shared" si="2"/>
        <v>13382.916666666666</v>
      </c>
    </row>
    <row r="76" spans="1:14" ht="12" customHeight="1">
      <c r="A76" s="10" t="str">
        <f>'Pregnant Women Participating'!A76</f>
        <v>South Dakota</v>
      </c>
      <c r="B76" s="18">
        <v>21088</v>
      </c>
      <c r="C76" s="16">
        <v>20746</v>
      </c>
      <c r="D76" s="16">
        <v>20460</v>
      </c>
      <c r="E76" s="16">
        <v>20865</v>
      </c>
      <c r="F76" s="16">
        <v>20705</v>
      </c>
      <c r="G76" s="16">
        <v>20912</v>
      </c>
      <c r="H76" s="16">
        <v>21189</v>
      </c>
      <c r="I76" s="16">
        <v>21146</v>
      </c>
      <c r="J76" s="16">
        <v>21047</v>
      </c>
      <c r="K76" s="16">
        <v>21154</v>
      </c>
      <c r="L76" s="16">
        <v>21057</v>
      </c>
      <c r="M76" s="51">
        <v>20910</v>
      </c>
      <c r="N76" s="18">
        <f t="shared" si="2"/>
        <v>20939.916666666668</v>
      </c>
    </row>
    <row r="77" spans="1:14" ht="12" customHeight="1">
      <c r="A77" s="10" t="str">
        <f>'Pregnant Women Participating'!A77</f>
        <v>Utah</v>
      </c>
      <c r="B77" s="18">
        <v>70579</v>
      </c>
      <c r="C77" s="16">
        <v>70534</v>
      </c>
      <c r="D77" s="16">
        <v>71088</v>
      </c>
      <c r="E77" s="16">
        <v>71541</v>
      </c>
      <c r="F77" s="16">
        <v>71988</v>
      </c>
      <c r="G77" s="16">
        <v>72993</v>
      </c>
      <c r="H77" s="16">
        <v>72881</v>
      </c>
      <c r="I77" s="16">
        <v>72383</v>
      </c>
      <c r="J77" s="16">
        <v>72528</v>
      </c>
      <c r="K77" s="16">
        <v>72938</v>
      </c>
      <c r="L77" s="16">
        <v>74662</v>
      </c>
      <c r="M77" s="51">
        <v>76302</v>
      </c>
      <c r="N77" s="18">
        <f t="shared" si="2"/>
        <v>72534.75</v>
      </c>
    </row>
    <row r="78" spans="1:14" ht="12" customHeight="1">
      <c r="A78" s="10" t="str">
        <f>'Pregnant Women Participating'!A78</f>
        <v>Wyoming</v>
      </c>
      <c r="B78" s="18">
        <v>12292</v>
      </c>
      <c r="C78" s="16">
        <v>11737</v>
      </c>
      <c r="D78" s="16">
        <v>12194</v>
      </c>
      <c r="E78" s="16">
        <v>12457</v>
      </c>
      <c r="F78" s="16">
        <v>12293</v>
      </c>
      <c r="G78" s="16">
        <v>12625</v>
      </c>
      <c r="H78" s="16">
        <v>12940</v>
      </c>
      <c r="I78" s="16">
        <v>12820</v>
      </c>
      <c r="J78" s="16">
        <v>13067</v>
      </c>
      <c r="K78" s="16">
        <v>13151</v>
      </c>
      <c r="L78" s="16">
        <v>13285</v>
      </c>
      <c r="M78" s="51">
        <v>13304</v>
      </c>
      <c r="N78" s="18">
        <f t="shared" si="2"/>
        <v>12680.416666666666</v>
      </c>
    </row>
    <row r="79" spans="1:14" ht="12" customHeight="1">
      <c r="A79" s="10" t="str">
        <f>'Pregnant Women Participating'!A79</f>
        <v>Ute Mountain Ute Tribe, CO</v>
      </c>
      <c r="B79" s="18">
        <v>196</v>
      </c>
      <c r="C79" s="16">
        <v>192</v>
      </c>
      <c r="D79" s="16">
        <v>189</v>
      </c>
      <c r="E79" s="16">
        <v>194</v>
      </c>
      <c r="F79" s="16">
        <v>204</v>
      </c>
      <c r="G79" s="16">
        <v>206</v>
      </c>
      <c r="H79" s="16">
        <v>205</v>
      </c>
      <c r="I79" s="16">
        <v>217</v>
      </c>
      <c r="J79" s="16">
        <v>227</v>
      </c>
      <c r="K79" s="16">
        <v>221</v>
      </c>
      <c r="L79" s="16">
        <v>220</v>
      </c>
      <c r="M79" s="51">
        <v>217</v>
      </c>
      <c r="N79" s="18">
        <f t="shared" si="2"/>
        <v>207.33333333333334</v>
      </c>
    </row>
    <row r="80" spans="1:14" ht="12" customHeight="1">
      <c r="A80" s="10" t="str">
        <f>'Pregnant Women Participating'!A80</f>
        <v>Omaha Sioux, NE</v>
      </c>
      <c r="B80" s="18">
        <v>329</v>
      </c>
      <c r="C80" s="16">
        <v>304</v>
      </c>
      <c r="D80" s="16">
        <v>322</v>
      </c>
      <c r="E80" s="16">
        <v>314</v>
      </c>
      <c r="F80" s="16">
        <v>327</v>
      </c>
      <c r="G80" s="16">
        <v>318</v>
      </c>
      <c r="H80" s="16">
        <v>329</v>
      </c>
      <c r="I80" s="16">
        <v>338</v>
      </c>
      <c r="J80" s="16">
        <v>334</v>
      </c>
      <c r="K80" s="16">
        <v>324</v>
      </c>
      <c r="L80" s="16">
        <v>309</v>
      </c>
      <c r="M80" s="51">
        <v>317</v>
      </c>
      <c r="N80" s="18">
        <f t="shared" si="2"/>
        <v>322.0833333333333</v>
      </c>
    </row>
    <row r="81" spans="1:14" ht="12" customHeight="1">
      <c r="A81" s="10" t="str">
        <f>'Pregnant Women Participating'!A81</f>
        <v>Santee Sioux, NE</v>
      </c>
      <c r="B81" s="18">
        <v>124</v>
      </c>
      <c r="C81" s="16">
        <v>124</v>
      </c>
      <c r="D81" s="16">
        <v>121</v>
      </c>
      <c r="E81" s="16">
        <v>126</v>
      </c>
      <c r="F81" s="16">
        <v>126</v>
      </c>
      <c r="G81" s="16">
        <v>126</v>
      </c>
      <c r="H81" s="16">
        <v>116</v>
      </c>
      <c r="I81" s="16">
        <v>111</v>
      </c>
      <c r="J81" s="16">
        <v>113</v>
      </c>
      <c r="K81" s="16">
        <v>124</v>
      </c>
      <c r="L81" s="16">
        <v>123</v>
      </c>
      <c r="M81" s="51">
        <v>121</v>
      </c>
      <c r="N81" s="18">
        <f t="shared" si="2"/>
        <v>121.25</v>
      </c>
    </row>
    <row r="82" spans="1:14" ht="12" customHeight="1">
      <c r="A82" s="10" t="str">
        <f>'Pregnant Women Participating'!A82</f>
        <v>Winnebago Tribe, NE</v>
      </c>
      <c r="B82" s="18">
        <v>207</v>
      </c>
      <c r="C82" s="16">
        <v>203</v>
      </c>
      <c r="D82" s="16">
        <v>186</v>
      </c>
      <c r="E82" s="16">
        <v>189</v>
      </c>
      <c r="F82" s="16">
        <v>178</v>
      </c>
      <c r="G82" s="16">
        <v>198</v>
      </c>
      <c r="H82" s="16">
        <v>204</v>
      </c>
      <c r="I82" s="16">
        <v>187</v>
      </c>
      <c r="J82" s="16">
        <v>204</v>
      </c>
      <c r="K82" s="16">
        <v>204</v>
      </c>
      <c r="L82" s="16">
        <v>213</v>
      </c>
      <c r="M82" s="51">
        <v>234</v>
      </c>
      <c r="N82" s="18">
        <f t="shared" si="2"/>
        <v>200.58333333333334</v>
      </c>
    </row>
    <row r="83" spans="1:14" ht="12" customHeight="1">
      <c r="A83" s="10" t="str">
        <f>'Pregnant Women Participating'!A83</f>
        <v>Standing Rock Sioux Tribe, ND</v>
      </c>
      <c r="B83" s="18">
        <v>969</v>
      </c>
      <c r="C83" s="16">
        <v>868</v>
      </c>
      <c r="D83" s="16">
        <v>870</v>
      </c>
      <c r="E83" s="16">
        <v>871</v>
      </c>
      <c r="F83" s="16">
        <v>873</v>
      </c>
      <c r="G83" s="16">
        <v>789</v>
      </c>
      <c r="H83" s="16">
        <v>875</v>
      </c>
      <c r="I83" s="16">
        <v>883</v>
      </c>
      <c r="J83" s="16">
        <v>828</v>
      </c>
      <c r="K83" s="16">
        <v>871</v>
      </c>
      <c r="L83" s="16">
        <v>875</v>
      </c>
      <c r="M83" s="51">
        <v>832</v>
      </c>
      <c r="N83" s="18">
        <f t="shared" si="2"/>
        <v>867</v>
      </c>
    </row>
    <row r="84" spans="1:14" ht="12" customHeight="1">
      <c r="A84" s="10" t="str">
        <f>'Pregnant Women Participating'!A84</f>
        <v>Three Affiliated Tribes, ND</v>
      </c>
      <c r="B84" s="18">
        <v>352</v>
      </c>
      <c r="C84" s="16">
        <v>332</v>
      </c>
      <c r="D84" s="16">
        <v>324</v>
      </c>
      <c r="E84" s="16">
        <v>335</v>
      </c>
      <c r="F84" s="16">
        <v>312</v>
      </c>
      <c r="G84" s="16">
        <v>322</v>
      </c>
      <c r="H84" s="16">
        <v>318</v>
      </c>
      <c r="I84" s="16">
        <v>309</v>
      </c>
      <c r="J84" s="16">
        <v>315</v>
      </c>
      <c r="K84" s="16">
        <v>315</v>
      </c>
      <c r="L84" s="16">
        <v>326</v>
      </c>
      <c r="M84" s="51">
        <v>311</v>
      </c>
      <c r="N84" s="18">
        <f t="shared" si="2"/>
        <v>322.5833333333333</v>
      </c>
    </row>
    <row r="85" spans="1:14" ht="12" customHeight="1">
      <c r="A85" s="10" t="str">
        <f>'Pregnant Women Participating'!A85</f>
        <v>Cheyenne River Sioux, SD</v>
      </c>
      <c r="B85" s="18">
        <v>743</v>
      </c>
      <c r="C85" s="16">
        <v>719</v>
      </c>
      <c r="D85" s="16">
        <v>746</v>
      </c>
      <c r="E85" s="16">
        <v>769</v>
      </c>
      <c r="F85" s="16">
        <v>716</v>
      </c>
      <c r="G85" s="16">
        <v>712</v>
      </c>
      <c r="H85" s="16">
        <v>715</v>
      </c>
      <c r="I85" s="16">
        <v>699</v>
      </c>
      <c r="J85" s="16">
        <v>662</v>
      </c>
      <c r="K85" s="16">
        <v>674</v>
      </c>
      <c r="L85" s="16">
        <v>675</v>
      </c>
      <c r="M85" s="51">
        <v>657</v>
      </c>
      <c r="N85" s="18">
        <f t="shared" si="2"/>
        <v>707.25</v>
      </c>
    </row>
    <row r="86" spans="1:14" ht="12" customHeight="1">
      <c r="A86" s="10" t="str">
        <f>'Pregnant Women Participating'!A86</f>
        <v>Rosebud Sioux, SD</v>
      </c>
      <c r="B86" s="18">
        <v>1364</v>
      </c>
      <c r="C86" s="16">
        <v>1362</v>
      </c>
      <c r="D86" s="16">
        <v>1359</v>
      </c>
      <c r="E86" s="16">
        <v>1371</v>
      </c>
      <c r="F86" s="16">
        <v>1309</v>
      </c>
      <c r="G86" s="16">
        <v>1305</v>
      </c>
      <c r="H86" s="16">
        <v>1303</v>
      </c>
      <c r="I86" s="16">
        <v>1295</v>
      </c>
      <c r="J86" s="16">
        <v>1296</v>
      </c>
      <c r="K86" s="16">
        <v>1292</v>
      </c>
      <c r="L86" s="16">
        <v>1261</v>
      </c>
      <c r="M86" s="51">
        <v>1265</v>
      </c>
      <c r="N86" s="18">
        <f t="shared" si="2"/>
        <v>1315.1666666666667</v>
      </c>
    </row>
    <row r="87" spans="1:14" ht="12" customHeight="1">
      <c r="A87" s="10" t="str">
        <f>'Pregnant Women Participating'!A87</f>
        <v>Northern Arapahoe, WY</v>
      </c>
      <c r="B87" s="18">
        <v>506</v>
      </c>
      <c r="C87" s="16">
        <v>450</v>
      </c>
      <c r="D87" s="16">
        <v>507</v>
      </c>
      <c r="E87" s="16">
        <v>570</v>
      </c>
      <c r="F87" s="16">
        <v>539</v>
      </c>
      <c r="G87" s="16">
        <v>544</v>
      </c>
      <c r="H87" s="16">
        <v>480</v>
      </c>
      <c r="I87" s="16">
        <v>456</v>
      </c>
      <c r="J87" s="16">
        <v>419</v>
      </c>
      <c r="K87" s="16">
        <v>376</v>
      </c>
      <c r="L87" s="16">
        <v>424</v>
      </c>
      <c r="M87" s="51">
        <v>386</v>
      </c>
      <c r="N87" s="18">
        <f t="shared" si="2"/>
        <v>471.4166666666667</v>
      </c>
    </row>
    <row r="88" spans="1:14" ht="12" customHeight="1">
      <c r="A88" s="10" t="str">
        <f>'Pregnant Women Participating'!A88</f>
        <v>Shoshone Tribe, WY</v>
      </c>
      <c r="B88" s="18">
        <v>191</v>
      </c>
      <c r="C88" s="16">
        <v>186</v>
      </c>
      <c r="D88" s="16">
        <v>175</v>
      </c>
      <c r="E88" s="16">
        <v>174</v>
      </c>
      <c r="F88" s="16">
        <v>177</v>
      </c>
      <c r="G88" s="16">
        <v>191</v>
      </c>
      <c r="H88" s="16">
        <v>196</v>
      </c>
      <c r="I88" s="16">
        <v>194</v>
      </c>
      <c r="J88" s="16">
        <v>194</v>
      </c>
      <c r="K88" s="16">
        <v>173</v>
      </c>
      <c r="L88" s="16">
        <v>187</v>
      </c>
      <c r="M88" s="51">
        <v>193</v>
      </c>
      <c r="N88" s="18">
        <f t="shared" si="2"/>
        <v>185.91666666666666</v>
      </c>
    </row>
    <row r="89" spans="1:14" s="23" customFormat="1" ht="24.75" customHeight="1">
      <c r="A89" s="19" t="str">
        <f>'Pregnant Women Participating'!A89</f>
        <v>Mountain Plains</v>
      </c>
      <c r="B89" s="21">
        <v>597421</v>
      </c>
      <c r="C89" s="20">
        <v>585117</v>
      </c>
      <c r="D89" s="20">
        <v>588882</v>
      </c>
      <c r="E89" s="20">
        <v>596173</v>
      </c>
      <c r="F89" s="20">
        <v>593559</v>
      </c>
      <c r="G89" s="20">
        <v>604285</v>
      </c>
      <c r="H89" s="20">
        <v>603654</v>
      </c>
      <c r="I89" s="20">
        <v>599600</v>
      </c>
      <c r="J89" s="20">
        <v>603135</v>
      </c>
      <c r="K89" s="20">
        <v>608646</v>
      </c>
      <c r="L89" s="20">
        <v>612456</v>
      </c>
      <c r="M89" s="50">
        <v>611555</v>
      </c>
      <c r="N89" s="21">
        <f t="shared" si="2"/>
        <v>600373.5833333334</v>
      </c>
    </row>
    <row r="90" spans="1:14" ht="12" customHeight="1">
      <c r="A90" s="11" t="str">
        <f>'Pregnant Women Participating'!A90</f>
        <v>Alaska</v>
      </c>
      <c r="B90" s="18">
        <v>25326</v>
      </c>
      <c r="C90" s="16">
        <v>24376</v>
      </c>
      <c r="D90" s="16">
        <v>24532</v>
      </c>
      <c r="E90" s="16">
        <v>25076</v>
      </c>
      <c r="F90" s="16">
        <v>25213</v>
      </c>
      <c r="G90" s="16">
        <v>25792</v>
      </c>
      <c r="H90" s="16">
        <v>25865</v>
      </c>
      <c r="I90" s="16">
        <v>26254</v>
      </c>
      <c r="J90" s="16">
        <v>26680</v>
      </c>
      <c r="K90" s="16">
        <v>27015</v>
      </c>
      <c r="L90" s="16">
        <v>26966</v>
      </c>
      <c r="M90" s="51">
        <v>26697</v>
      </c>
      <c r="N90" s="18">
        <f t="shared" si="2"/>
        <v>25816</v>
      </c>
    </row>
    <row r="91" spans="1:14" ht="12" customHeight="1">
      <c r="A91" s="11" t="str">
        <f>'Pregnant Women Participating'!A91</f>
        <v>American Samoa</v>
      </c>
      <c r="B91" s="18">
        <v>7024</v>
      </c>
      <c r="C91" s="16">
        <v>6991</v>
      </c>
      <c r="D91" s="16">
        <v>7078</v>
      </c>
      <c r="E91" s="16">
        <v>7137</v>
      </c>
      <c r="F91" s="16">
        <v>7091</v>
      </c>
      <c r="G91" s="16">
        <v>7182</v>
      </c>
      <c r="H91" s="16">
        <v>7131</v>
      </c>
      <c r="I91" s="16">
        <v>7044</v>
      </c>
      <c r="J91" s="16">
        <v>7031</v>
      </c>
      <c r="K91" s="16">
        <v>7035</v>
      </c>
      <c r="L91" s="16">
        <v>7147</v>
      </c>
      <c r="M91" s="51">
        <v>6958</v>
      </c>
      <c r="N91" s="18">
        <f t="shared" si="2"/>
        <v>7070.75</v>
      </c>
    </row>
    <row r="92" spans="1:14" ht="12" customHeight="1">
      <c r="A92" s="11" t="str">
        <f>'Pregnant Women Participating'!A92</f>
        <v>Arizona</v>
      </c>
      <c r="B92" s="18">
        <v>184059</v>
      </c>
      <c r="C92" s="16">
        <v>180736</v>
      </c>
      <c r="D92" s="16">
        <v>183006</v>
      </c>
      <c r="E92" s="16">
        <v>184165</v>
      </c>
      <c r="F92" s="16">
        <v>183141</v>
      </c>
      <c r="G92" s="16">
        <v>186024</v>
      </c>
      <c r="H92" s="16">
        <v>186946</v>
      </c>
      <c r="I92" s="16">
        <v>184211</v>
      </c>
      <c r="J92" s="16">
        <v>185548</v>
      </c>
      <c r="K92" s="16">
        <v>187432</v>
      </c>
      <c r="L92" s="16">
        <v>188888</v>
      </c>
      <c r="M92" s="51">
        <v>188254</v>
      </c>
      <c r="N92" s="18">
        <f t="shared" si="2"/>
        <v>185200.83333333334</v>
      </c>
    </row>
    <row r="93" spans="1:14" ht="12" customHeight="1">
      <c r="A93" s="11" t="str">
        <f>'Pregnant Women Participating'!A93</f>
        <v>California</v>
      </c>
      <c r="B93" s="18">
        <v>1446007</v>
      </c>
      <c r="C93" s="16">
        <v>1402951</v>
      </c>
      <c r="D93" s="16">
        <v>1422317</v>
      </c>
      <c r="E93" s="16">
        <v>1449653</v>
      </c>
      <c r="F93" s="16">
        <v>1432732</v>
      </c>
      <c r="G93" s="16">
        <v>1447120</v>
      </c>
      <c r="H93" s="16">
        <v>1448917</v>
      </c>
      <c r="I93" s="16">
        <v>1432262</v>
      </c>
      <c r="J93" s="16">
        <v>1446006</v>
      </c>
      <c r="K93" s="16">
        <v>1458427</v>
      </c>
      <c r="L93" s="16">
        <v>1453431</v>
      </c>
      <c r="M93" s="51">
        <v>1428249</v>
      </c>
      <c r="N93" s="18">
        <f t="shared" si="2"/>
        <v>1439006</v>
      </c>
    </row>
    <row r="94" spans="1:14" ht="12" customHeight="1">
      <c r="A94" s="11" t="str">
        <f>'Pregnant Women Participating'!A94</f>
        <v>Guam</v>
      </c>
      <c r="B94" s="18">
        <v>7524</v>
      </c>
      <c r="C94" s="16">
        <v>7378</v>
      </c>
      <c r="D94" s="16">
        <v>7376</v>
      </c>
      <c r="E94" s="16">
        <v>6978</v>
      </c>
      <c r="F94" s="16">
        <v>6886</v>
      </c>
      <c r="G94" s="16">
        <v>6893</v>
      </c>
      <c r="H94" s="16">
        <v>7100</v>
      </c>
      <c r="I94" s="16">
        <v>7258</v>
      </c>
      <c r="J94" s="16">
        <v>7490</v>
      </c>
      <c r="K94" s="16">
        <v>7506</v>
      </c>
      <c r="L94" s="16">
        <v>7526</v>
      </c>
      <c r="M94" s="51">
        <v>7372</v>
      </c>
      <c r="N94" s="18">
        <f t="shared" si="2"/>
        <v>7273.916666666667</v>
      </c>
    </row>
    <row r="95" spans="1:14" ht="12" customHeight="1">
      <c r="A95" s="11" t="str">
        <f>'Pregnant Women Participating'!A95</f>
        <v>Hawaii</v>
      </c>
      <c r="B95" s="18">
        <v>36783</v>
      </c>
      <c r="C95" s="16">
        <v>35568</v>
      </c>
      <c r="D95" s="16">
        <v>35373</v>
      </c>
      <c r="E95" s="16">
        <v>36135</v>
      </c>
      <c r="F95" s="16">
        <v>35602</v>
      </c>
      <c r="G95" s="16">
        <v>35970</v>
      </c>
      <c r="H95" s="16">
        <v>36578</v>
      </c>
      <c r="I95" s="16">
        <v>35976</v>
      </c>
      <c r="J95" s="16">
        <v>36404</v>
      </c>
      <c r="K95" s="16">
        <v>37056</v>
      </c>
      <c r="L95" s="16">
        <v>36980</v>
      </c>
      <c r="M95" s="51">
        <v>37415</v>
      </c>
      <c r="N95" s="18">
        <f t="shared" si="2"/>
        <v>36320</v>
      </c>
    </row>
    <row r="96" spans="1:14" ht="12" customHeight="1">
      <c r="A96" s="11" t="str">
        <f>'Pregnant Women Participating'!A96</f>
        <v>Idaho</v>
      </c>
      <c r="B96" s="18">
        <v>45595</v>
      </c>
      <c r="C96" s="16">
        <v>44540</v>
      </c>
      <c r="D96" s="16">
        <v>45220</v>
      </c>
      <c r="E96" s="16">
        <v>46305</v>
      </c>
      <c r="F96" s="16">
        <v>45778</v>
      </c>
      <c r="G96" s="16">
        <v>46581</v>
      </c>
      <c r="H96" s="16">
        <v>47111</v>
      </c>
      <c r="I96" s="16">
        <v>46241</v>
      </c>
      <c r="J96" s="16">
        <v>46457</v>
      </c>
      <c r="K96" s="16">
        <v>46924</v>
      </c>
      <c r="L96" s="16">
        <v>46165</v>
      </c>
      <c r="M96" s="51">
        <v>47185</v>
      </c>
      <c r="N96" s="18">
        <f t="shared" si="2"/>
        <v>46175.166666666664</v>
      </c>
    </row>
    <row r="97" spans="1:14" ht="12" customHeight="1">
      <c r="A97" s="11" t="str">
        <f>'Pregnant Women Participating'!A97</f>
        <v>Nevada</v>
      </c>
      <c r="B97" s="18">
        <v>64537</v>
      </c>
      <c r="C97" s="16">
        <v>63937</v>
      </c>
      <c r="D97" s="16">
        <v>64804</v>
      </c>
      <c r="E97" s="16">
        <v>65911</v>
      </c>
      <c r="F97" s="16">
        <v>65207</v>
      </c>
      <c r="G97" s="16">
        <v>65947</v>
      </c>
      <c r="H97" s="16">
        <v>66204</v>
      </c>
      <c r="I97" s="16">
        <v>65709</v>
      </c>
      <c r="J97" s="16">
        <v>65975</v>
      </c>
      <c r="K97" s="16">
        <v>67199</v>
      </c>
      <c r="L97" s="16">
        <v>68870</v>
      </c>
      <c r="M97" s="51">
        <v>68866</v>
      </c>
      <c r="N97" s="18">
        <f t="shared" si="2"/>
        <v>66097.16666666667</v>
      </c>
    </row>
    <row r="98" spans="1:14" ht="12" customHeight="1">
      <c r="A98" s="11" t="str">
        <f>'Pregnant Women Participating'!A98</f>
        <v>Oregon</v>
      </c>
      <c r="B98" s="18">
        <v>113038</v>
      </c>
      <c r="C98" s="16">
        <v>112040</v>
      </c>
      <c r="D98" s="16">
        <v>111456</v>
      </c>
      <c r="E98" s="16">
        <v>112290</v>
      </c>
      <c r="F98" s="16">
        <v>112716</v>
      </c>
      <c r="G98" s="16">
        <v>113724</v>
      </c>
      <c r="H98" s="16">
        <v>114175</v>
      </c>
      <c r="I98" s="16">
        <v>113738</v>
      </c>
      <c r="J98" s="16">
        <v>113832</v>
      </c>
      <c r="K98" s="16">
        <v>113785</v>
      </c>
      <c r="L98" s="16">
        <v>113542</v>
      </c>
      <c r="M98" s="51">
        <v>114641</v>
      </c>
      <c r="N98" s="18">
        <f t="shared" si="2"/>
        <v>113248.08333333333</v>
      </c>
    </row>
    <row r="99" spans="1:14" ht="12" customHeight="1">
      <c r="A99" s="11" t="str">
        <f>'Pregnant Women Participating'!A99</f>
        <v>Washington</v>
      </c>
      <c r="B99" s="18">
        <v>188668</v>
      </c>
      <c r="C99" s="16">
        <v>186561</v>
      </c>
      <c r="D99" s="16">
        <v>186724</v>
      </c>
      <c r="E99" s="16">
        <v>191629</v>
      </c>
      <c r="F99" s="16">
        <v>190489</v>
      </c>
      <c r="G99" s="16">
        <v>195366</v>
      </c>
      <c r="H99" s="16">
        <v>196735</v>
      </c>
      <c r="I99" s="16">
        <v>195028</v>
      </c>
      <c r="J99" s="16">
        <v>197077</v>
      </c>
      <c r="K99" s="16">
        <v>197266</v>
      </c>
      <c r="L99" s="16">
        <v>196159</v>
      </c>
      <c r="M99" s="51">
        <v>198940</v>
      </c>
      <c r="N99" s="18">
        <f t="shared" si="2"/>
        <v>193386.83333333334</v>
      </c>
    </row>
    <row r="100" spans="1:14" ht="12" customHeight="1">
      <c r="A100" s="11" t="str">
        <f>'Pregnant Women Participating'!A100</f>
        <v>Northern Marianas</v>
      </c>
      <c r="B100" s="18">
        <v>2322</v>
      </c>
      <c r="C100" s="16">
        <v>3733</v>
      </c>
      <c r="D100" s="16">
        <v>3958</v>
      </c>
      <c r="E100" s="16">
        <v>3985</v>
      </c>
      <c r="F100" s="16">
        <v>4083</v>
      </c>
      <c r="G100" s="16">
        <v>4363</v>
      </c>
      <c r="H100" s="16">
        <v>4591</v>
      </c>
      <c r="I100" s="16">
        <v>4686</v>
      </c>
      <c r="J100" s="16">
        <v>4677</v>
      </c>
      <c r="K100" s="16">
        <v>4733</v>
      </c>
      <c r="L100" s="16">
        <v>4753</v>
      </c>
      <c r="M100" s="51">
        <v>4677</v>
      </c>
      <c r="N100" s="18">
        <f t="shared" si="2"/>
        <v>4213.416666666667</v>
      </c>
    </row>
    <row r="101" spans="1:14" ht="12" customHeight="1">
      <c r="A101" s="11" t="str">
        <f>'Pregnant Women Participating'!A101</f>
        <v>Inter-Tribal Council, AZ</v>
      </c>
      <c r="B101" s="18">
        <v>11645</v>
      </c>
      <c r="C101" s="16">
        <v>11124</v>
      </c>
      <c r="D101" s="16">
        <v>11276</v>
      </c>
      <c r="E101" s="16">
        <v>11568</v>
      </c>
      <c r="F101" s="16">
        <v>11134</v>
      </c>
      <c r="G101" s="16">
        <v>11159</v>
      </c>
      <c r="H101" s="16">
        <v>11284</v>
      </c>
      <c r="I101" s="16">
        <v>11090</v>
      </c>
      <c r="J101" s="16">
        <v>11202</v>
      </c>
      <c r="K101" s="16">
        <v>11308</v>
      </c>
      <c r="L101" s="16">
        <v>11591</v>
      </c>
      <c r="M101" s="51">
        <v>11492</v>
      </c>
      <c r="N101" s="18">
        <f t="shared" si="2"/>
        <v>11322.75</v>
      </c>
    </row>
    <row r="102" spans="1:14" ht="12" customHeight="1">
      <c r="A102" s="11" t="str">
        <f>'Pregnant Women Participating'!A102</f>
        <v>Navajo Nation, AZ</v>
      </c>
      <c r="B102" s="18">
        <v>12837</v>
      </c>
      <c r="C102" s="16">
        <v>12403</v>
      </c>
      <c r="D102" s="16">
        <v>12547</v>
      </c>
      <c r="E102" s="16">
        <v>13060</v>
      </c>
      <c r="F102" s="16">
        <v>12429</v>
      </c>
      <c r="G102" s="16">
        <v>12585</v>
      </c>
      <c r="H102" s="16">
        <v>12367</v>
      </c>
      <c r="I102" s="16">
        <v>11668</v>
      </c>
      <c r="J102" s="16">
        <v>11590</v>
      </c>
      <c r="K102" s="16">
        <v>11679</v>
      </c>
      <c r="L102" s="16">
        <v>12347</v>
      </c>
      <c r="M102" s="51">
        <v>12684</v>
      </c>
      <c r="N102" s="18">
        <f>IF(SUM(B102:M102)&gt;0,AVERAGE(B102:M102)," ")</f>
        <v>12349.666666666666</v>
      </c>
    </row>
    <row r="103" spans="1:14" ht="12" customHeight="1">
      <c r="A103" s="11" t="str">
        <f>'Pregnant Women Participating'!A103</f>
        <v>Inter-Tribal Council, NV</v>
      </c>
      <c r="B103" s="18">
        <v>1832</v>
      </c>
      <c r="C103" s="16">
        <v>1642</v>
      </c>
      <c r="D103" s="16">
        <v>1691</v>
      </c>
      <c r="E103" s="16">
        <v>1784</v>
      </c>
      <c r="F103" s="16">
        <v>1697</v>
      </c>
      <c r="G103" s="16">
        <v>1643</v>
      </c>
      <c r="H103" s="16">
        <v>1736</v>
      </c>
      <c r="I103" s="16">
        <v>1777</v>
      </c>
      <c r="J103" s="16">
        <v>1751</v>
      </c>
      <c r="K103" s="16">
        <v>1770</v>
      </c>
      <c r="L103" s="16">
        <v>1764</v>
      </c>
      <c r="M103" s="51">
        <v>1697</v>
      </c>
      <c r="N103" s="18">
        <f>IF(SUM(B103:M103)&gt;0,AVERAGE(B103:M103)," ")</f>
        <v>1732</v>
      </c>
    </row>
    <row r="104" spans="1:14" s="23" customFormat="1" ht="24.75" customHeight="1">
      <c r="A104" s="19" t="str">
        <f>'Pregnant Women Participating'!A104</f>
        <v>Western Region</v>
      </c>
      <c r="B104" s="21">
        <v>2147197</v>
      </c>
      <c r="C104" s="20">
        <v>2093980</v>
      </c>
      <c r="D104" s="20">
        <v>2117358</v>
      </c>
      <c r="E104" s="20">
        <v>2155676</v>
      </c>
      <c r="F104" s="20">
        <v>2134198</v>
      </c>
      <c r="G104" s="20">
        <v>2160349</v>
      </c>
      <c r="H104" s="20">
        <v>2166740</v>
      </c>
      <c r="I104" s="20">
        <v>2142942</v>
      </c>
      <c r="J104" s="20">
        <v>2161720</v>
      </c>
      <c r="K104" s="20">
        <v>2179135</v>
      </c>
      <c r="L104" s="20">
        <v>2176129</v>
      </c>
      <c r="M104" s="50">
        <v>2155127</v>
      </c>
      <c r="N104" s="21">
        <f>IF(SUM(B104:M104)&gt;0,AVERAGE(B104:M104)," ")</f>
        <v>2149212.5833333335</v>
      </c>
    </row>
    <row r="105" spans="1:14" s="31" customFormat="1" ht="16.5" customHeight="1" thickBot="1">
      <c r="A105" s="28" t="str">
        <f>'Pregnant Women Participating'!A105</f>
        <v>TOTAL</v>
      </c>
      <c r="B105" s="29">
        <v>9104720</v>
      </c>
      <c r="C105" s="30">
        <v>8944196</v>
      </c>
      <c r="D105" s="30">
        <v>8959513</v>
      </c>
      <c r="E105" s="30">
        <v>9006857</v>
      </c>
      <c r="F105" s="30">
        <v>8969240</v>
      </c>
      <c r="G105" s="30">
        <v>9096114</v>
      </c>
      <c r="H105" s="30">
        <v>9146244</v>
      </c>
      <c r="I105" s="30">
        <v>9115561</v>
      </c>
      <c r="J105" s="30">
        <v>9216235</v>
      </c>
      <c r="K105" s="30">
        <v>9278738</v>
      </c>
      <c r="L105" s="30">
        <v>9325605</v>
      </c>
      <c r="M105" s="52">
        <v>9298326</v>
      </c>
      <c r="N105" s="29">
        <f>IF(SUM(B105:M105)&gt;0,AVERAGE(B105:M105)," ")</f>
        <v>9121779.083333334</v>
      </c>
    </row>
    <row r="106" s="7" customFormat="1" ht="12.75" customHeight="1" thickTop="1">
      <c r="A106" s="12"/>
    </row>
    <row r="107" ht="12">
      <c r="A107" s="12"/>
    </row>
    <row r="108" s="33" customFormat="1" ht="12.75">
      <c r="A108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>
      <c r="A2" s="14" t="str">
        <f>'Pregnant Women Participating'!A2</f>
        <v>FISCAL YEAR 2009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1" t="str">
        <f>'Pregnant Women Participating'!A3</f>
        <v>Data as of March 08, 2013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" customHeight="1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s="5" customFormat="1" ht="24" customHeight="1">
      <c r="A5" s="9" t="s">
        <v>0</v>
      </c>
      <c r="B5" s="24">
        <f>DATE(RIGHT(A2,4)-1,10,1)</f>
        <v>39722</v>
      </c>
      <c r="C5" s="25">
        <f>DATE(RIGHT(A2,4)-1,11,1)</f>
        <v>39753</v>
      </c>
      <c r="D5" s="25">
        <f>DATE(RIGHT(A2,4)-1,12,1)</f>
        <v>39783</v>
      </c>
      <c r="E5" s="25">
        <f>DATE(RIGHT(A2,4),1,1)</f>
        <v>39814</v>
      </c>
      <c r="F5" s="25">
        <f>DATE(RIGHT(A2,4),2,1)</f>
        <v>39845</v>
      </c>
      <c r="G5" s="25">
        <f>DATE(RIGHT(A2,4),3,1)</f>
        <v>39873</v>
      </c>
      <c r="H5" s="25">
        <f>DATE(RIGHT(A2,4),4,1)</f>
        <v>39904</v>
      </c>
      <c r="I5" s="25">
        <f>DATE(RIGHT(A2,4),5,1)</f>
        <v>39934</v>
      </c>
      <c r="J5" s="25">
        <f>DATE(RIGHT(A2,4),6,1)</f>
        <v>39965</v>
      </c>
      <c r="K5" s="25">
        <f>DATE(RIGHT(A2,4),7,1)</f>
        <v>39995</v>
      </c>
      <c r="L5" s="25">
        <f>DATE(RIGHT(A2,4),8,1)</f>
        <v>40026</v>
      </c>
      <c r="M5" s="25">
        <f>DATE(RIGHT(A2,4),9,1)</f>
        <v>40057</v>
      </c>
      <c r="N5" s="41" t="s">
        <v>25</v>
      </c>
    </row>
    <row r="6" spans="1:15" s="7" customFormat="1" ht="12" customHeight="1">
      <c r="A6" s="10" t="str">
        <f>'Pregnant Women Participating'!A6</f>
        <v>Connecticut</v>
      </c>
      <c r="B6" s="42">
        <v>50.3491</v>
      </c>
      <c r="C6" s="43">
        <v>50.7086</v>
      </c>
      <c r="D6" s="43">
        <v>50.8855</v>
      </c>
      <c r="E6" s="43">
        <v>50.7476</v>
      </c>
      <c r="F6" s="43">
        <v>49.5332</v>
      </c>
      <c r="G6" s="43">
        <v>50.1981</v>
      </c>
      <c r="H6" s="43">
        <v>48.8658</v>
      </c>
      <c r="I6" s="43">
        <v>48.7797</v>
      </c>
      <c r="J6" s="43">
        <v>47.7635</v>
      </c>
      <c r="K6" s="43">
        <v>46.7128</v>
      </c>
      <c r="L6" s="43">
        <v>47.3027</v>
      </c>
      <c r="M6" s="55">
        <v>48.7376</v>
      </c>
      <c r="N6" s="61">
        <f>IF(SUM('Total Number of Participants'!B6:M6)&gt;0,'Food Costs'!N6/SUM('Total Number of Participants'!B6:M6)," ")</f>
        <v>49.185345591984216</v>
      </c>
      <c r="O6" s="48"/>
    </row>
    <row r="7" spans="1:15" s="7" customFormat="1" ht="12" customHeight="1">
      <c r="A7" s="10" t="str">
        <f>'Pregnant Women Participating'!A7</f>
        <v>Maine</v>
      </c>
      <c r="B7" s="42">
        <v>40.8501</v>
      </c>
      <c r="C7" s="43">
        <v>40.4065</v>
      </c>
      <c r="D7" s="43">
        <v>40.5994</v>
      </c>
      <c r="E7" s="43">
        <v>41.2767</v>
      </c>
      <c r="F7" s="43">
        <v>39.6765</v>
      </c>
      <c r="G7" s="43">
        <v>39.4591</v>
      </c>
      <c r="H7" s="43">
        <v>39.6822</v>
      </c>
      <c r="I7" s="43">
        <v>38.5745</v>
      </c>
      <c r="J7" s="43">
        <v>39.1582</v>
      </c>
      <c r="K7" s="43">
        <v>38.2721</v>
      </c>
      <c r="L7" s="43">
        <v>38.2837</v>
      </c>
      <c r="M7" s="55">
        <v>41.948</v>
      </c>
      <c r="N7" s="61">
        <f>IF(SUM('Total Number of Participants'!B7:M7)&gt;0,'Food Costs'!N7/SUM('Total Number of Participants'!B7:M7)," ")</f>
        <v>39.843166246169915</v>
      </c>
      <c r="O7" s="48"/>
    </row>
    <row r="8" spans="1:15" s="7" customFormat="1" ht="12" customHeight="1">
      <c r="A8" s="10" t="str">
        <f>'Pregnant Women Participating'!A8</f>
        <v>Massachusetts</v>
      </c>
      <c r="B8" s="42">
        <v>42.6119</v>
      </c>
      <c r="C8" s="43">
        <v>42.1098</v>
      </c>
      <c r="D8" s="43">
        <v>42.4028</v>
      </c>
      <c r="E8" s="43">
        <v>42.1649</v>
      </c>
      <c r="F8" s="43">
        <v>40.695</v>
      </c>
      <c r="G8" s="43">
        <v>41.0355</v>
      </c>
      <c r="H8" s="43">
        <v>40.3773</v>
      </c>
      <c r="I8" s="43">
        <v>40.2543</v>
      </c>
      <c r="J8" s="43">
        <v>39.6802</v>
      </c>
      <c r="K8" s="43">
        <v>39.3144</v>
      </c>
      <c r="L8" s="43">
        <v>39.3358</v>
      </c>
      <c r="M8" s="55">
        <v>39.0556</v>
      </c>
      <c r="N8" s="61">
        <f>IF(SUM('Total Number of Participants'!B8:M8)&gt;0,'Food Costs'!N8/SUM('Total Number of Participants'!B8:M8)," ")</f>
        <v>40.74851138718783</v>
      </c>
      <c r="O8" s="48"/>
    </row>
    <row r="9" spans="1:15" s="7" customFormat="1" ht="12" customHeight="1">
      <c r="A9" s="10" t="str">
        <f>'Pregnant Women Participating'!A9</f>
        <v>New Hampshire</v>
      </c>
      <c r="B9" s="42">
        <v>43.6162</v>
      </c>
      <c r="C9" s="43">
        <v>42.5635</v>
      </c>
      <c r="D9" s="43">
        <v>41.8934</v>
      </c>
      <c r="E9" s="43">
        <v>41.6195</v>
      </c>
      <c r="F9" s="43">
        <v>39.8764</v>
      </c>
      <c r="G9" s="43">
        <v>38.9276</v>
      </c>
      <c r="H9" s="43">
        <v>37.9233</v>
      </c>
      <c r="I9" s="43">
        <v>37.5569</v>
      </c>
      <c r="J9" s="43">
        <v>37.1883</v>
      </c>
      <c r="K9" s="43">
        <v>37.271</v>
      </c>
      <c r="L9" s="43">
        <v>37.153</v>
      </c>
      <c r="M9" s="55">
        <v>38.151</v>
      </c>
      <c r="N9" s="61">
        <f>IF(SUM('Total Number of Participants'!B9:M9)&gt;0,'Food Costs'!N9/SUM('Total Number of Participants'!B9:M9)," ")</f>
        <v>39.45448191666553</v>
      </c>
      <c r="O9" s="48"/>
    </row>
    <row r="10" spans="1:15" s="7" customFormat="1" ht="12" customHeight="1">
      <c r="A10" s="10" t="str">
        <f>'Pregnant Women Participating'!A10</f>
        <v>New York</v>
      </c>
      <c r="B10" s="42">
        <v>49.1155</v>
      </c>
      <c r="C10" s="43">
        <v>49.0397</v>
      </c>
      <c r="D10" s="43">
        <v>49.0205</v>
      </c>
      <c r="E10" s="43">
        <v>50.0336</v>
      </c>
      <c r="F10" s="43">
        <v>50.0762</v>
      </c>
      <c r="G10" s="43">
        <v>50.1073</v>
      </c>
      <c r="H10" s="43">
        <v>50.4178</v>
      </c>
      <c r="I10" s="43">
        <v>50.3209</v>
      </c>
      <c r="J10" s="43">
        <v>50.6975</v>
      </c>
      <c r="K10" s="43">
        <v>50.2658</v>
      </c>
      <c r="L10" s="43">
        <v>50.4915</v>
      </c>
      <c r="M10" s="55">
        <v>50.7177</v>
      </c>
      <c r="N10" s="61">
        <f>IF(SUM('Total Number of Participants'!B10:M10)&gt;0,'Food Costs'!N10/SUM('Total Number of Participants'!B10:M10)," ")</f>
        <v>50.02853681332439</v>
      </c>
      <c r="O10" s="48"/>
    </row>
    <row r="11" spans="1:15" s="7" customFormat="1" ht="12" customHeight="1">
      <c r="A11" s="10" t="str">
        <f>'Pregnant Women Participating'!A11</f>
        <v>Rhode Island</v>
      </c>
      <c r="B11" s="42">
        <v>44.3893</v>
      </c>
      <c r="C11" s="43">
        <v>43.8407</v>
      </c>
      <c r="D11" s="43">
        <v>44.6897</v>
      </c>
      <c r="E11" s="43">
        <v>44.4412</v>
      </c>
      <c r="F11" s="43">
        <v>42.5109</v>
      </c>
      <c r="G11" s="43">
        <v>43.3066</v>
      </c>
      <c r="H11" s="43">
        <v>42.702</v>
      </c>
      <c r="I11" s="43">
        <v>42.65</v>
      </c>
      <c r="J11" s="43">
        <v>42.3528</v>
      </c>
      <c r="K11" s="43">
        <v>42.6355</v>
      </c>
      <c r="L11" s="43">
        <v>42.4878</v>
      </c>
      <c r="M11" s="55">
        <v>42.7079</v>
      </c>
      <c r="N11" s="61">
        <f>IF(SUM('Total Number of Participants'!B11:M11)&gt;0,'Food Costs'!N11/SUM('Total Number of Participants'!B11:M11)," ")</f>
        <v>43.23672406966253</v>
      </c>
      <c r="O11" s="48"/>
    </row>
    <row r="12" spans="1:15" s="7" customFormat="1" ht="12" customHeight="1">
      <c r="A12" s="10" t="str">
        <f>'Pregnant Women Participating'!A12</f>
        <v>Vermont</v>
      </c>
      <c r="B12" s="42">
        <v>47.132</v>
      </c>
      <c r="C12" s="43">
        <v>47.2523</v>
      </c>
      <c r="D12" s="43">
        <v>47.1306</v>
      </c>
      <c r="E12" s="43">
        <v>47.5224</v>
      </c>
      <c r="F12" s="43">
        <v>44.9849</v>
      </c>
      <c r="G12" s="43">
        <v>43.8035</v>
      </c>
      <c r="H12" s="43">
        <v>44.45</v>
      </c>
      <c r="I12" s="43">
        <v>44.9778</v>
      </c>
      <c r="J12" s="43">
        <v>44.2398</v>
      </c>
      <c r="K12" s="43">
        <v>43.4031</v>
      </c>
      <c r="L12" s="43">
        <v>45.3577</v>
      </c>
      <c r="M12" s="55">
        <v>45.8635</v>
      </c>
      <c r="N12" s="61">
        <f>IF(SUM('Total Number of Participants'!B12:M12)&gt;0,'Food Costs'!N12/SUM('Total Number of Participants'!B12:M12)," ")</f>
        <v>45.50773744599982</v>
      </c>
      <c r="O12" s="48"/>
    </row>
    <row r="13" spans="1:15" s="7" customFormat="1" ht="12" customHeight="1">
      <c r="A13" s="10" t="str">
        <f>'Pregnant Women Participating'!A13</f>
        <v>Indian Township, ME</v>
      </c>
      <c r="B13" s="42">
        <v>61.963</v>
      </c>
      <c r="C13" s="43">
        <v>64.9873</v>
      </c>
      <c r="D13" s="43">
        <v>60.9512</v>
      </c>
      <c r="E13" s="43">
        <v>63.8375</v>
      </c>
      <c r="F13" s="43">
        <v>61.025</v>
      </c>
      <c r="G13" s="43">
        <v>61.7684</v>
      </c>
      <c r="H13" s="43">
        <v>58.9792</v>
      </c>
      <c r="I13" s="43">
        <v>60.2871</v>
      </c>
      <c r="J13" s="43">
        <v>61.3558</v>
      </c>
      <c r="K13" s="43">
        <v>60.7087</v>
      </c>
      <c r="L13" s="43">
        <v>66.7813</v>
      </c>
      <c r="M13" s="55">
        <v>66.0652</v>
      </c>
      <c r="N13" s="61">
        <f>IF(SUM('Total Number of Participants'!B13:M13)&gt;0,'Food Costs'!N13/SUM('Total Number of Participants'!B13:M13)," ")</f>
        <v>62.33425160697888</v>
      </c>
      <c r="O13" s="48"/>
    </row>
    <row r="14" spans="1:15" s="7" customFormat="1" ht="12" customHeight="1">
      <c r="A14" s="10" t="str">
        <f>'Pregnant Women Participating'!A14</f>
        <v>Pleasant Point, ME</v>
      </c>
      <c r="B14" s="42">
        <v>71.7531</v>
      </c>
      <c r="C14" s="43">
        <v>77.3158</v>
      </c>
      <c r="D14" s="43">
        <v>72.2658</v>
      </c>
      <c r="E14" s="43">
        <v>72.3506</v>
      </c>
      <c r="F14" s="43">
        <v>66.7215</v>
      </c>
      <c r="G14" s="43">
        <v>82.6463</v>
      </c>
      <c r="H14" s="43">
        <v>89.9024</v>
      </c>
      <c r="I14" s="43">
        <v>46.8523</v>
      </c>
      <c r="J14" s="43">
        <v>70.642</v>
      </c>
      <c r="K14" s="43">
        <v>67.4719</v>
      </c>
      <c r="L14" s="43">
        <v>68.8256</v>
      </c>
      <c r="M14" s="55">
        <v>67.1647</v>
      </c>
      <c r="N14" s="61">
        <f>IF(SUM('Total Number of Participants'!B14:M14)&gt;0,'Food Costs'!N14/SUM('Total Number of Participants'!B14:M14)," ")</f>
        <v>70.92994923857869</v>
      </c>
      <c r="O14" s="48"/>
    </row>
    <row r="15" spans="1:15" s="7" customFormat="1" ht="12" customHeight="1">
      <c r="A15" s="10" t="str">
        <f>'Pregnant Women Participating'!A15</f>
        <v>Seneca Nation, NY</v>
      </c>
      <c r="B15" s="42">
        <v>40.9191</v>
      </c>
      <c r="C15" s="43">
        <v>38.5809</v>
      </c>
      <c r="D15" s="43">
        <v>41.1528</v>
      </c>
      <c r="E15" s="43">
        <v>44.838</v>
      </c>
      <c r="F15" s="43">
        <v>45.2519</v>
      </c>
      <c r="G15" s="43">
        <v>38.8929</v>
      </c>
      <c r="H15" s="43">
        <v>40.9677</v>
      </c>
      <c r="I15" s="43">
        <v>36.5124</v>
      </c>
      <c r="J15" s="43">
        <v>40.2393</v>
      </c>
      <c r="K15" s="43">
        <v>39.1429</v>
      </c>
      <c r="L15" s="43">
        <v>43.8319</v>
      </c>
      <c r="M15" s="55">
        <v>67.4348</v>
      </c>
      <c r="N15" s="61">
        <f>IF(SUM('Total Number of Participants'!B15:M15)&gt;0,'Food Costs'!N15/SUM('Total Number of Participants'!B15:M15)," ")</f>
        <v>42.95136186770428</v>
      </c>
      <c r="O15" s="48"/>
    </row>
    <row r="16" spans="1:15" s="22" customFormat="1" ht="24.75" customHeight="1">
      <c r="A16" s="19" t="str">
        <f>'Pregnant Women Participating'!A16</f>
        <v>Northeast Region</v>
      </c>
      <c r="B16" s="44">
        <v>47.5497</v>
      </c>
      <c r="C16" s="45">
        <v>47.3977</v>
      </c>
      <c r="D16" s="45">
        <v>47.4715</v>
      </c>
      <c r="E16" s="45">
        <v>48.0958</v>
      </c>
      <c r="F16" s="45">
        <v>47.5917</v>
      </c>
      <c r="G16" s="45">
        <v>47.682</v>
      </c>
      <c r="H16" s="45">
        <v>47.6725</v>
      </c>
      <c r="I16" s="45">
        <v>47.5446</v>
      </c>
      <c r="J16" s="45">
        <v>47.6015</v>
      </c>
      <c r="K16" s="45">
        <v>47.1377</v>
      </c>
      <c r="L16" s="45">
        <v>47.3736</v>
      </c>
      <c r="M16" s="54">
        <v>47.7527</v>
      </c>
      <c r="N16" s="62">
        <f>IF(SUM('Total Number of Participants'!B16:M16)&gt;0,'Food Costs'!N16/SUM('Total Number of Participants'!B16:M16)," ")</f>
        <v>47.57199538970635</v>
      </c>
      <c r="O16" s="48"/>
    </row>
    <row r="17" spans="1:15" ht="12" customHeight="1">
      <c r="A17" s="10" t="str">
        <f>'Pregnant Women Participating'!A17</f>
        <v>Delaware</v>
      </c>
      <c r="B17" s="42">
        <v>40.8816</v>
      </c>
      <c r="C17" s="43">
        <v>40.8344</v>
      </c>
      <c r="D17" s="43">
        <v>39.2769</v>
      </c>
      <c r="E17" s="43">
        <v>36.5943</v>
      </c>
      <c r="F17" s="43">
        <v>37.4501</v>
      </c>
      <c r="G17" s="43">
        <v>36.6586</v>
      </c>
      <c r="H17" s="43">
        <v>35.1819</v>
      </c>
      <c r="I17" s="43">
        <v>36.6541</v>
      </c>
      <c r="J17" s="43">
        <v>36.8872</v>
      </c>
      <c r="K17" s="43">
        <v>36.4025</v>
      </c>
      <c r="L17" s="43">
        <v>36.9445</v>
      </c>
      <c r="M17" s="55">
        <v>36.6683</v>
      </c>
      <c r="N17" s="61">
        <f>IF(SUM('Total Number of Participants'!B17:M17)&gt;0,'Food Costs'!N17/SUM('Total Number of Participants'!B17:M17)," ")</f>
        <v>37.509893143643936</v>
      </c>
      <c r="O17" s="48"/>
    </row>
    <row r="18" spans="1:15" ht="12" customHeight="1">
      <c r="A18" s="10" t="str">
        <f>'Pregnant Women Participating'!A18</f>
        <v>District of Columbia</v>
      </c>
      <c r="B18" s="42">
        <v>45.7857</v>
      </c>
      <c r="C18" s="43">
        <v>44.9469</v>
      </c>
      <c r="D18" s="43">
        <v>45.2479</v>
      </c>
      <c r="E18" s="43">
        <v>43.8808</v>
      </c>
      <c r="F18" s="43">
        <v>44.7227</v>
      </c>
      <c r="G18" s="43">
        <v>43.4231</v>
      </c>
      <c r="H18" s="43">
        <v>43.3927</v>
      </c>
      <c r="I18" s="43">
        <v>45.1604</v>
      </c>
      <c r="J18" s="43">
        <v>45.2963</v>
      </c>
      <c r="K18" s="43">
        <v>43.8108</v>
      </c>
      <c r="L18" s="43">
        <v>42.5304</v>
      </c>
      <c r="M18" s="55">
        <v>41.0977</v>
      </c>
      <c r="N18" s="61">
        <f>IF(SUM('Total Number of Participants'!B18:M18)&gt;0,'Food Costs'!N18/SUM('Total Number of Participants'!B18:M18)," ")</f>
        <v>44.104179782140065</v>
      </c>
      <c r="O18" s="48"/>
    </row>
    <row r="19" spans="1:15" ht="12" customHeight="1">
      <c r="A19" s="10" t="str">
        <f>'Pregnant Women Participating'!A19</f>
        <v>Maryland</v>
      </c>
      <c r="B19" s="42">
        <v>42.6625</v>
      </c>
      <c r="C19" s="43">
        <v>42.9068</v>
      </c>
      <c r="D19" s="43">
        <v>42.3132</v>
      </c>
      <c r="E19" s="43">
        <v>42.5499</v>
      </c>
      <c r="F19" s="43">
        <v>41.5449</v>
      </c>
      <c r="G19" s="43">
        <v>40.3551</v>
      </c>
      <c r="H19" s="43">
        <v>40.7351</v>
      </c>
      <c r="I19" s="43">
        <v>40.8653</v>
      </c>
      <c r="J19" s="43">
        <v>40.4778</v>
      </c>
      <c r="K19" s="43">
        <v>40.5326</v>
      </c>
      <c r="L19" s="43">
        <v>40.9711</v>
      </c>
      <c r="M19" s="55">
        <v>40.4227</v>
      </c>
      <c r="N19" s="61">
        <f>IF(SUM('Total Number of Participants'!B19:M19)&gt;0,'Food Costs'!N19/SUM('Total Number of Participants'!B19:M19)," ")</f>
        <v>41.343124816797435</v>
      </c>
      <c r="O19" s="48"/>
    </row>
    <row r="20" spans="1:15" ht="12" customHeight="1">
      <c r="A20" s="10" t="str">
        <f>'Pregnant Women Participating'!A20</f>
        <v>New Jersey</v>
      </c>
      <c r="B20" s="42">
        <v>47.3869</v>
      </c>
      <c r="C20" s="43">
        <v>46.989</v>
      </c>
      <c r="D20" s="43">
        <v>47.632</v>
      </c>
      <c r="E20" s="43">
        <v>47.2875</v>
      </c>
      <c r="F20" s="43">
        <v>45.905</v>
      </c>
      <c r="G20" s="43">
        <v>46.1792</v>
      </c>
      <c r="H20" s="43">
        <v>45.8886</v>
      </c>
      <c r="I20" s="43">
        <v>45.8929</v>
      </c>
      <c r="J20" s="43">
        <v>45.6755</v>
      </c>
      <c r="K20" s="43">
        <v>45.465</v>
      </c>
      <c r="L20" s="43">
        <v>45.6958</v>
      </c>
      <c r="M20" s="55">
        <v>45.3747</v>
      </c>
      <c r="N20" s="61">
        <f>IF(SUM('Total Number of Participants'!B20:M20)&gt;0,'Food Costs'!N20/SUM('Total Number of Participants'!B20:M20)," ")</f>
        <v>46.27027121604624</v>
      </c>
      <c r="O20" s="48"/>
    </row>
    <row r="21" spans="1:15" ht="12" customHeight="1">
      <c r="A21" s="10" t="str">
        <f>'Pregnant Women Participating'!A21</f>
        <v>Pennsylvania</v>
      </c>
      <c r="B21" s="42">
        <v>43.9307</v>
      </c>
      <c r="C21" s="43">
        <v>44.1859</v>
      </c>
      <c r="D21" s="43">
        <v>44.5093</v>
      </c>
      <c r="E21" s="43">
        <v>45.2474</v>
      </c>
      <c r="F21" s="43">
        <v>42.0164</v>
      </c>
      <c r="G21" s="43">
        <v>42.0267</v>
      </c>
      <c r="H21" s="43">
        <v>42.0814</v>
      </c>
      <c r="I21" s="43">
        <v>41.075</v>
      </c>
      <c r="J21" s="43">
        <v>41.7065</v>
      </c>
      <c r="K21" s="43">
        <v>41.8903</v>
      </c>
      <c r="L21" s="43">
        <v>42.049</v>
      </c>
      <c r="M21" s="55">
        <v>41.1629</v>
      </c>
      <c r="N21" s="61">
        <f>IF(SUM('Total Number of Participants'!B21:M21)&gt;0,'Food Costs'!N21/SUM('Total Number of Participants'!B21:M21)," ")</f>
        <v>42.65221511982068</v>
      </c>
      <c r="O21" s="48"/>
    </row>
    <row r="22" spans="1:15" ht="12" customHeight="1">
      <c r="A22" s="10" t="str">
        <f>'Pregnant Women Participating'!A22</f>
        <v>Puerto Rico</v>
      </c>
      <c r="B22" s="42">
        <v>84.3089</v>
      </c>
      <c r="C22" s="43">
        <v>85.6833</v>
      </c>
      <c r="D22" s="43">
        <v>85.222</v>
      </c>
      <c r="E22" s="43">
        <v>85.8502</v>
      </c>
      <c r="F22" s="43">
        <v>85.9642</v>
      </c>
      <c r="G22" s="43">
        <v>85.6471</v>
      </c>
      <c r="H22" s="43">
        <v>85.8009</v>
      </c>
      <c r="I22" s="43">
        <v>85.8226</v>
      </c>
      <c r="J22" s="43">
        <v>85.7655</v>
      </c>
      <c r="K22" s="43">
        <v>86.1227</v>
      </c>
      <c r="L22" s="43">
        <v>85.5913</v>
      </c>
      <c r="M22" s="55">
        <v>82.9324</v>
      </c>
      <c r="N22" s="61">
        <f>IF(SUM('Total Number of Participants'!B22:M22)&gt;0,'Food Costs'!N22/SUM('Total Number of Participants'!B22:M22)," ")</f>
        <v>85.39651120364681</v>
      </c>
      <c r="O22" s="48"/>
    </row>
    <row r="23" spans="1:15" ht="12" customHeight="1">
      <c r="A23" s="10" t="str">
        <f>'Pregnant Women Participating'!A23</f>
        <v>Virginia</v>
      </c>
      <c r="B23" s="42">
        <v>34.7143</v>
      </c>
      <c r="C23" s="43">
        <v>34.3705</v>
      </c>
      <c r="D23" s="43">
        <v>34.6247</v>
      </c>
      <c r="E23" s="43">
        <v>33.6492</v>
      </c>
      <c r="F23" s="43">
        <v>32.1113</v>
      </c>
      <c r="G23" s="43">
        <v>31.9071</v>
      </c>
      <c r="H23" s="43">
        <v>32.4681</v>
      </c>
      <c r="I23" s="43">
        <v>31.595</v>
      </c>
      <c r="J23" s="43">
        <v>31.6513</v>
      </c>
      <c r="K23" s="43">
        <v>31.5064</v>
      </c>
      <c r="L23" s="43">
        <v>31.5093</v>
      </c>
      <c r="M23" s="55">
        <v>31.2864</v>
      </c>
      <c r="N23" s="61">
        <f>IF(SUM('Total Number of Participants'!B23:M23)&gt;0,'Food Costs'!N23/SUM('Total Number of Participants'!B23:M23)," ")</f>
        <v>32.600724111303755</v>
      </c>
      <c r="O23" s="48"/>
    </row>
    <row r="24" spans="1:15" ht="12" customHeight="1">
      <c r="A24" s="10" t="str">
        <f>'Pregnant Women Participating'!A24</f>
        <v>Virgin Islands</v>
      </c>
      <c r="B24" s="42">
        <v>81.7456</v>
      </c>
      <c r="C24" s="43">
        <v>82.5146</v>
      </c>
      <c r="D24" s="43">
        <v>81.5023</v>
      </c>
      <c r="E24" s="43">
        <v>82.3526</v>
      </c>
      <c r="F24" s="43">
        <v>84.2799</v>
      </c>
      <c r="G24" s="43">
        <v>83.4889</v>
      </c>
      <c r="H24" s="43">
        <v>83.6648</v>
      </c>
      <c r="I24" s="43">
        <v>84.732</v>
      </c>
      <c r="J24" s="43">
        <v>84.4124</v>
      </c>
      <c r="K24" s="43">
        <v>84.3058</v>
      </c>
      <c r="L24" s="43">
        <v>84.077</v>
      </c>
      <c r="M24" s="55">
        <v>84.8229</v>
      </c>
      <c r="N24" s="61">
        <f>IF(SUM('Total Number of Participants'!B24:M24)&gt;0,'Food Costs'!N24/SUM('Total Number of Participants'!B24:M24)," ")</f>
        <v>83.5071502620106</v>
      </c>
      <c r="O24" s="48"/>
    </row>
    <row r="25" spans="1:15" ht="12" customHeight="1">
      <c r="A25" s="10" t="str">
        <f>'Pregnant Women Participating'!A25</f>
        <v>West Virginia</v>
      </c>
      <c r="B25" s="42">
        <v>43.0476</v>
      </c>
      <c r="C25" s="43">
        <v>43.2729</v>
      </c>
      <c r="D25" s="43">
        <v>43.1107</v>
      </c>
      <c r="E25" s="43">
        <v>42.8656</v>
      </c>
      <c r="F25" s="43">
        <v>41.3057</v>
      </c>
      <c r="G25" s="43">
        <v>40.9896</v>
      </c>
      <c r="H25" s="43">
        <v>45.0822</v>
      </c>
      <c r="I25" s="43">
        <v>44.3248</v>
      </c>
      <c r="J25" s="43">
        <v>44.2046</v>
      </c>
      <c r="K25" s="43">
        <v>44.5499</v>
      </c>
      <c r="L25" s="43">
        <v>44.9576</v>
      </c>
      <c r="M25" s="55">
        <v>45.5086</v>
      </c>
      <c r="N25" s="61">
        <f>IF(SUM('Total Number of Participants'!B25:M25)&gt;0,'Food Costs'!N25/SUM('Total Number of Participants'!B25:M25)," ")</f>
        <v>43.612047424522984</v>
      </c>
      <c r="O25" s="48"/>
    </row>
    <row r="26" spans="1:15" s="23" customFormat="1" ht="24.75" customHeight="1">
      <c r="A26" s="19" t="str">
        <f>'Pregnant Women Participating'!A26</f>
        <v>Mid-Atlantic Region</v>
      </c>
      <c r="B26" s="44">
        <v>50.8853</v>
      </c>
      <c r="C26" s="45">
        <v>51.0229</v>
      </c>
      <c r="D26" s="45">
        <v>51.0811</v>
      </c>
      <c r="E26" s="45">
        <v>51.1338</v>
      </c>
      <c r="F26" s="45">
        <v>49.7809</v>
      </c>
      <c r="G26" s="45">
        <v>49.5209</v>
      </c>
      <c r="H26" s="45">
        <v>49.7855</v>
      </c>
      <c r="I26" s="45">
        <v>49.4577</v>
      </c>
      <c r="J26" s="45">
        <v>49.5087</v>
      </c>
      <c r="K26" s="45">
        <v>49.4264</v>
      </c>
      <c r="L26" s="45">
        <v>49.4678</v>
      </c>
      <c r="M26" s="54">
        <v>48.3712</v>
      </c>
      <c r="N26" s="62">
        <f>IF(SUM('Total Number of Participants'!B26:M26)&gt;0,'Food Costs'!N26/SUM('Total Number of Participants'!B26:M26)," ")</f>
        <v>49.94516319828238</v>
      </c>
      <c r="O26" s="48"/>
    </row>
    <row r="27" spans="1:15" ht="12" customHeight="1">
      <c r="A27" s="10" t="str">
        <f>'Pregnant Women Participating'!A27</f>
        <v>Alabama</v>
      </c>
      <c r="B27" s="42">
        <v>45.4054</v>
      </c>
      <c r="C27" s="43">
        <v>46.2933</v>
      </c>
      <c r="D27" s="43">
        <v>46.9491</v>
      </c>
      <c r="E27" s="43">
        <v>45.5776</v>
      </c>
      <c r="F27" s="43">
        <v>45.7658</v>
      </c>
      <c r="G27" s="43">
        <v>43.622</v>
      </c>
      <c r="H27" s="43">
        <v>44.2451</v>
      </c>
      <c r="I27" s="43">
        <v>44.4874</v>
      </c>
      <c r="J27" s="43">
        <v>44.4402</v>
      </c>
      <c r="K27" s="43">
        <v>44.7724</v>
      </c>
      <c r="L27" s="43">
        <v>44.7706</v>
      </c>
      <c r="M27" s="55">
        <v>43.6805</v>
      </c>
      <c r="N27" s="61">
        <f>IF(SUM('Total Number of Participants'!B27:M27)&gt;0,'Food Costs'!N27/SUM('Total Number of Participants'!B27:M27)," ")</f>
        <v>44.99116359859503</v>
      </c>
      <c r="O27" s="48"/>
    </row>
    <row r="28" spans="1:15" ht="12" customHeight="1">
      <c r="A28" s="10" t="str">
        <f>'Pregnant Women Participating'!A28</f>
        <v>Florida</v>
      </c>
      <c r="B28" s="42">
        <v>46.8753</v>
      </c>
      <c r="C28" s="43">
        <v>46.9216</v>
      </c>
      <c r="D28" s="43">
        <v>46.5426</v>
      </c>
      <c r="E28" s="43">
        <v>46.2778</v>
      </c>
      <c r="F28" s="43">
        <v>44.4966</v>
      </c>
      <c r="G28" s="43">
        <v>43.7834</v>
      </c>
      <c r="H28" s="43">
        <v>43.9875</v>
      </c>
      <c r="I28" s="43">
        <v>43.6047</v>
      </c>
      <c r="J28" s="43">
        <v>43.6945</v>
      </c>
      <c r="K28" s="43">
        <v>43.9843</v>
      </c>
      <c r="L28" s="43">
        <v>44.0531</v>
      </c>
      <c r="M28" s="55">
        <v>44.2233</v>
      </c>
      <c r="N28" s="61">
        <f>IF(SUM('Total Number of Participants'!B28:M28)&gt;0,'Food Costs'!N28/SUM('Total Number of Participants'!B28:M28)," ")</f>
        <v>44.85318997708161</v>
      </c>
      <c r="O28" s="48"/>
    </row>
    <row r="29" spans="1:15" ht="12" customHeight="1">
      <c r="A29" s="10" t="str">
        <f>'Pregnant Women Participating'!A29</f>
        <v>Georgia</v>
      </c>
      <c r="B29" s="42"/>
      <c r="C29" s="43"/>
      <c r="D29" s="43"/>
      <c r="E29" s="43"/>
      <c r="F29" s="43"/>
      <c r="G29" s="43"/>
      <c r="H29" s="43"/>
      <c r="I29" s="43"/>
      <c r="J29" s="43"/>
      <c r="K29" s="43">
        <v>48.1971</v>
      </c>
      <c r="L29" s="43">
        <v>49.1318</v>
      </c>
      <c r="M29" s="55">
        <v>49.3381</v>
      </c>
      <c r="N29" s="61">
        <f>IF(SUM('Total Number of Participants'!B29:M29)&gt;0,'Food Costs'!N29/SUM('Total Number of Participants'!B29:M29)," ")</f>
        <v>49.03381951552371</v>
      </c>
      <c r="O29" s="48"/>
    </row>
    <row r="30" spans="1:15" ht="12" customHeight="1">
      <c r="A30" s="10" t="str">
        <f>'Pregnant Women Participating'!A30</f>
        <v>Georgia</v>
      </c>
      <c r="B30" s="42">
        <v>49.0526</v>
      </c>
      <c r="C30" s="43">
        <v>49.6422</v>
      </c>
      <c r="D30" s="43">
        <v>49.2781</v>
      </c>
      <c r="E30" s="43">
        <v>48.6349</v>
      </c>
      <c r="F30" s="43">
        <v>47.1321</v>
      </c>
      <c r="G30" s="43">
        <v>47.1437</v>
      </c>
      <c r="H30" s="43">
        <v>47.111</v>
      </c>
      <c r="I30" s="43">
        <v>47.0714</v>
      </c>
      <c r="J30" s="43">
        <v>46.1385</v>
      </c>
      <c r="K30" s="43">
        <v>48.1762</v>
      </c>
      <c r="L30" s="43">
        <v>49.315</v>
      </c>
      <c r="M30" s="55">
        <v>49.8504</v>
      </c>
      <c r="N30" s="61">
        <f>IF(SUM('Total Number of Participants'!B30:M30)&gt;0,'Food Costs'!N30/SUM('Total Number of Participants'!B30:M30)," ")</f>
        <v>47.968027229942614</v>
      </c>
      <c r="O30" s="48"/>
    </row>
    <row r="31" spans="1:15" ht="12" customHeight="1">
      <c r="A31" s="10" t="str">
        <f>'Pregnant Women Participating'!A31</f>
        <v>Georgia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5"/>
      <c r="N31" s="61" t="str">
        <f>IF(SUM('Total Number of Participants'!B31:M31)&gt;0,'Food Costs'!N31/SUM('Total Number of Participants'!B31:M31)," ")</f>
        <v> </v>
      </c>
      <c r="O31" s="48"/>
    </row>
    <row r="32" spans="1:15" ht="12" customHeight="1">
      <c r="A32" s="10" t="str">
        <f>'Pregnant Women Participating'!A32</f>
        <v>Kentucky</v>
      </c>
      <c r="B32" s="42">
        <v>43.9894</v>
      </c>
      <c r="C32" s="43">
        <v>43.4756</v>
      </c>
      <c r="D32" s="43">
        <v>43.93</v>
      </c>
      <c r="E32" s="43">
        <v>42.3757</v>
      </c>
      <c r="F32" s="43">
        <v>41.3073</v>
      </c>
      <c r="G32" s="43">
        <v>41.4432</v>
      </c>
      <c r="H32" s="43">
        <v>39.6171</v>
      </c>
      <c r="I32" s="43">
        <v>39.5067</v>
      </c>
      <c r="J32" s="43">
        <v>39.6934</v>
      </c>
      <c r="K32" s="43">
        <v>32.9812</v>
      </c>
      <c r="L32" s="43">
        <v>39.1365</v>
      </c>
      <c r="M32" s="55">
        <v>38.9531</v>
      </c>
      <c r="N32" s="61">
        <f>IF(SUM('Total Number of Participants'!B32:M32)&gt;0,'Food Costs'!N32/SUM('Total Number of Participants'!B32:M32)," ")</f>
        <v>40.50095255673752</v>
      </c>
      <c r="O32" s="48"/>
    </row>
    <row r="33" spans="1:15" ht="12" customHeight="1">
      <c r="A33" s="10" t="str">
        <f>'Pregnant Women Participating'!A33</f>
        <v>Mississippi</v>
      </c>
      <c r="B33" s="42">
        <v>58.5705</v>
      </c>
      <c r="C33" s="43">
        <v>50.5217</v>
      </c>
      <c r="D33" s="43">
        <v>55.3993</v>
      </c>
      <c r="E33" s="43">
        <v>55.7524</v>
      </c>
      <c r="F33" s="43">
        <v>53.5169</v>
      </c>
      <c r="G33" s="43">
        <v>53.0661</v>
      </c>
      <c r="H33" s="43">
        <v>56.4092</v>
      </c>
      <c r="I33" s="43">
        <v>50.5575</v>
      </c>
      <c r="J33" s="43">
        <v>58.5381</v>
      </c>
      <c r="K33" s="43">
        <v>57.8704</v>
      </c>
      <c r="L33" s="43">
        <v>51.6953</v>
      </c>
      <c r="M33" s="55">
        <v>60.4513</v>
      </c>
      <c r="N33" s="61">
        <f>IF(SUM('Total Number of Participants'!B33:M33)&gt;0,'Food Costs'!N33/SUM('Total Number of Participants'!B33:M33)," ")</f>
        <v>55.20955649256021</v>
      </c>
      <c r="O33" s="48"/>
    </row>
    <row r="34" spans="1:15" ht="12" customHeight="1">
      <c r="A34" s="10" t="str">
        <f>'Pregnant Women Participating'!A34</f>
        <v>North Carolina</v>
      </c>
      <c r="B34" s="42">
        <v>44.1782</v>
      </c>
      <c r="C34" s="43">
        <v>44.2489</v>
      </c>
      <c r="D34" s="43">
        <v>44.343</v>
      </c>
      <c r="E34" s="43">
        <v>43.3995</v>
      </c>
      <c r="F34" s="43">
        <v>42.6541</v>
      </c>
      <c r="G34" s="43">
        <v>41.7868</v>
      </c>
      <c r="H34" s="43">
        <v>42.6704</v>
      </c>
      <c r="I34" s="43">
        <v>41.816</v>
      </c>
      <c r="J34" s="43">
        <v>42.6187</v>
      </c>
      <c r="K34" s="43">
        <v>40.5841</v>
      </c>
      <c r="L34" s="43">
        <v>43.3321</v>
      </c>
      <c r="M34" s="55">
        <v>43.8188</v>
      </c>
      <c r="N34" s="61">
        <f>IF(SUM('Total Number of Participants'!B34:M34)&gt;0,'Food Costs'!N34/SUM('Total Number of Participants'!B34:M34)," ")</f>
        <v>42.95438103229564</v>
      </c>
      <c r="O34" s="48"/>
    </row>
    <row r="35" spans="1:15" ht="12" customHeight="1">
      <c r="A35" s="10" t="str">
        <f>'Pregnant Women Participating'!A35</f>
        <v>South Carolina</v>
      </c>
      <c r="B35" s="42">
        <v>44.9331</v>
      </c>
      <c r="C35" s="43">
        <v>45.3119</v>
      </c>
      <c r="D35" s="43">
        <v>45.6808</v>
      </c>
      <c r="E35" s="43">
        <v>46.0557</v>
      </c>
      <c r="F35" s="43">
        <v>43.6471</v>
      </c>
      <c r="G35" s="43">
        <v>44.5283</v>
      </c>
      <c r="H35" s="43">
        <v>43.7706</v>
      </c>
      <c r="I35" s="43">
        <v>43.1524</v>
      </c>
      <c r="J35" s="43">
        <v>43.1169</v>
      </c>
      <c r="K35" s="43">
        <v>40.8639</v>
      </c>
      <c r="L35" s="43">
        <v>41.7404</v>
      </c>
      <c r="M35" s="55">
        <v>42.0952</v>
      </c>
      <c r="N35" s="61">
        <f>IF(SUM('Total Number of Participants'!B35:M35)&gt;0,'Food Costs'!N35/SUM('Total Number of Participants'!B35:M35)," ")</f>
        <v>43.74391572739787</v>
      </c>
      <c r="O35" s="48"/>
    </row>
    <row r="36" spans="1:15" ht="12" customHeight="1">
      <c r="A36" s="10" t="str">
        <f>'Pregnant Women Participating'!A36</f>
        <v>Tennessee</v>
      </c>
      <c r="B36" s="42">
        <v>39.2351</v>
      </c>
      <c r="C36" s="43">
        <v>39.6838</v>
      </c>
      <c r="D36" s="43">
        <v>38.9573</v>
      </c>
      <c r="E36" s="43">
        <v>38.6407</v>
      </c>
      <c r="F36" s="43">
        <v>37.192</v>
      </c>
      <c r="G36" s="43">
        <v>36.9918</v>
      </c>
      <c r="H36" s="43">
        <v>36.4645</v>
      </c>
      <c r="I36" s="43">
        <v>36.8943</v>
      </c>
      <c r="J36" s="43">
        <v>36.1725</v>
      </c>
      <c r="K36" s="43">
        <v>35.5822</v>
      </c>
      <c r="L36" s="43">
        <v>36.2096</v>
      </c>
      <c r="M36" s="55">
        <v>35.7262</v>
      </c>
      <c r="N36" s="61">
        <f>IF(SUM('Total Number of Participants'!B36:M36)&gt;0,'Food Costs'!N36/SUM('Total Number of Participants'!B36:M36)," ")</f>
        <v>37.31083480418629</v>
      </c>
      <c r="O36" s="48"/>
    </row>
    <row r="37" spans="1:15" ht="12" customHeight="1">
      <c r="A37" s="10" t="str">
        <f>'Pregnant Women Participating'!A37</f>
        <v>Choctaw Indians, MS</v>
      </c>
      <c r="B37" s="42">
        <v>44.1243</v>
      </c>
      <c r="C37" s="43">
        <v>42.8926</v>
      </c>
      <c r="D37" s="43">
        <v>43.7343</v>
      </c>
      <c r="E37" s="43">
        <v>44.0403</v>
      </c>
      <c r="F37" s="43">
        <v>41.8048</v>
      </c>
      <c r="G37" s="43">
        <v>41.8276</v>
      </c>
      <c r="H37" s="43">
        <v>43.2279</v>
      </c>
      <c r="I37" s="43">
        <v>42.3967</v>
      </c>
      <c r="J37" s="43">
        <v>40.3265</v>
      </c>
      <c r="K37" s="43">
        <v>38.7276</v>
      </c>
      <c r="L37" s="43">
        <v>41.5926</v>
      </c>
      <c r="M37" s="55">
        <v>38.0626</v>
      </c>
      <c r="N37" s="61">
        <f>IF(SUM('Total Number of Participants'!B37:M37)&gt;0,'Food Costs'!N37/SUM('Total Number of Participants'!B37:M37)," ")</f>
        <v>41.843910654139336</v>
      </c>
      <c r="O37" s="48"/>
    </row>
    <row r="38" spans="1:15" ht="12" customHeight="1">
      <c r="A38" s="10" t="str">
        <f>'Pregnant Women Participating'!A38</f>
        <v>Eastern Cherokee, NC</v>
      </c>
      <c r="B38" s="42">
        <v>44.5767</v>
      </c>
      <c r="C38" s="43">
        <v>40.7145</v>
      </c>
      <c r="D38" s="43">
        <v>44.4345</v>
      </c>
      <c r="E38" s="43">
        <v>45.1324</v>
      </c>
      <c r="F38" s="43">
        <v>40.2485</v>
      </c>
      <c r="G38" s="43">
        <v>42.0179</v>
      </c>
      <c r="H38" s="43">
        <v>41.4027</v>
      </c>
      <c r="I38" s="43">
        <v>37.8289</v>
      </c>
      <c r="J38" s="43">
        <v>38.3859</v>
      </c>
      <c r="K38" s="43">
        <v>40.4227</v>
      </c>
      <c r="L38" s="43">
        <v>39.8594</v>
      </c>
      <c r="M38" s="55">
        <v>42.9251</v>
      </c>
      <c r="N38" s="61">
        <f>IF(SUM('Total Number of Participants'!B38:M38)&gt;0,'Food Costs'!N38/SUM('Total Number of Participants'!B38:M38)," ")</f>
        <v>41.520651465798046</v>
      </c>
      <c r="O38" s="48"/>
    </row>
    <row r="39" spans="1:15" s="23" customFormat="1" ht="24.75" customHeight="1">
      <c r="A39" s="19" t="str">
        <f>'Pregnant Women Participating'!A39</f>
        <v>Southeast Region</v>
      </c>
      <c r="B39" s="44">
        <v>46.3582</v>
      </c>
      <c r="C39" s="45">
        <v>46.0761</v>
      </c>
      <c r="D39" s="45">
        <v>46.2849</v>
      </c>
      <c r="E39" s="45">
        <v>45.7369</v>
      </c>
      <c r="F39" s="45">
        <v>44.3223</v>
      </c>
      <c r="G39" s="45">
        <v>43.8544</v>
      </c>
      <c r="H39" s="45">
        <v>44.0297</v>
      </c>
      <c r="I39" s="45">
        <v>43.4328</v>
      </c>
      <c r="J39" s="45">
        <v>43.8437</v>
      </c>
      <c r="K39" s="45">
        <v>43.2188</v>
      </c>
      <c r="L39" s="45">
        <v>44.0454</v>
      </c>
      <c r="M39" s="54">
        <v>44.5705</v>
      </c>
      <c r="N39" s="62">
        <f>IF(SUM('Total Number of Participants'!B39:M39)&gt;0,'Food Costs'!N39/SUM('Total Number of Participants'!B39:M39)," ")</f>
        <v>44.644492649653245</v>
      </c>
      <c r="O39" s="48"/>
    </row>
    <row r="40" spans="1:15" ht="12" customHeight="1">
      <c r="A40" s="10" t="str">
        <f>'Pregnant Women Participating'!A40</f>
        <v>Illinois</v>
      </c>
      <c r="B40" s="42">
        <v>56.6615</v>
      </c>
      <c r="C40" s="43">
        <v>47.1585</v>
      </c>
      <c r="D40" s="43">
        <v>41.8056</v>
      </c>
      <c r="E40" s="43">
        <v>51.009</v>
      </c>
      <c r="F40" s="43">
        <v>42.5837</v>
      </c>
      <c r="G40" s="43">
        <v>43.1431</v>
      </c>
      <c r="H40" s="43">
        <v>43.6681</v>
      </c>
      <c r="I40" s="43">
        <v>46.2135</v>
      </c>
      <c r="J40" s="43">
        <v>46.1149</v>
      </c>
      <c r="K40" s="43">
        <v>40.3497</v>
      </c>
      <c r="L40" s="43">
        <v>44.6194</v>
      </c>
      <c r="M40" s="55">
        <v>44.7252</v>
      </c>
      <c r="N40" s="61">
        <f>IF(SUM('Total Number of Participants'!B40:M40)&gt;0,'Food Costs'!N40/SUM('Total Number of Participants'!B40:M40)," ")</f>
        <v>45.66195241500403</v>
      </c>
      <c r="O40" s="48"/>
    </row>
    <row r="41" spans="1:15" ht="12" customHeight="1">
      <c r="A41" s="10" t="str">
        <f>'Pregnant Women Participating'!A41</f>
        <v>Indiana</v>
      </c>
      <c r="B41" s="42">
        <v>39.4503</v>
      </c>
      <c r="C41" s="43">
        <v>39.1628</v>
      </c>
      <c r="D41" s="43">
        <v>39.5256</v>
      </c>
      <c r="E41" s="43">
        <v>25.812</v>
      </c>
      <c r="F41" s="43">
        <v>36.7548</v>
      </c>
      <c r="G41" s="43">
        <v>49.6277</v>
      </c>
      <c r="H41" s="43">
        <v>36.3283</v>
      </c>
      <c r="I41" s="43">
        <v>35.8031</v>
      </c>
      <c r="J41" s="43">
        <v>35.46</v>
      </c>
      <c r="K41" s="43">
        <v>36.1364</v>
      </c>
      <c r="L41" s="43">
        <v>36.8725</v>
      </c>
      <c r="M41" s="55">
        <v>38.0434</v>
      </c>
      <c r="N41" s="61">
        <f>IF(SUM('Total Number of Participants'!B41:M41)&gt;0,'Food Costs'!N41/SUM('Total Number of Participants'!B41:M41)," ")</f>
        <v>37.42456204283032</v>
      </c>
      <c r="O41" s="48"/>
    </row>
    <row r="42" spans="1:15" ht="12" customHeight="1">
      <c r="A42" s="10" t="str">
        <f>'Pregnant Women Participating'!A42</f>
        <v>Michigan</v>
      </c>
      <c r="B42" s="42">
        <v>42.4736</v>
      </c>
      <c r="C42" s="43">
        <v>41.8467</v>
      </c>
      <c r="D42" s="43">
        <v>41.8464</v>
      </c>
      <c r="E42" s="43">
        <v>41.2198</v>
      </c>
      <c r="F42" s="43">
        <v>40.0701</v>
      </c>
      <c r="G42" s="43">
        <v>39.959</v>
      </c>
      <c r="H42" s="43">
        <v>38.6764</v>
      </c>
      <c r="I42" s="43">
        <v>38.3072</v>
      </c>
      <c r="J42" s="43">
        <v>37.9078</v>
      </c>
      <c r="K42" s="43">
        <v>37.5034</v>
      </c>
      <c r="L42" s="43">
        <v>36.1693</v>
      </c>
      <c r="M42" s="55">
        <v>38.2304</v>
      </c>
      <c r="N42" s="61">
        <f>IF(SUM('Total Number of Participants'!B42:M42)&gt;0,'Food Costs'!N42/SUM('Total Number of Participants'!B42:M42)," ")</f>
        <v>39.46218603400467</v>
      </c>
      <c r="O42" s="48"/>
    </row>
    <row r="43" spans="1:15" ht="12" customHeight="1">
      <c r="A43" s="10" t="str">
        <f>'Pregnant Women Participating'!A43</f>
        <v>Minnesota</v>
      </c>
      <c r="B43" s="42">
        <v>42.2103</v>
      </c>
      <c r="C43" s="43">
        <v>41.4336</v>
      </c>
      <c r="D43" s="43">
        <v>42.6592</v>
      </c>
      <c r="E43" s="43">
        <v>41.785</v>
      </c>
      <c r="F43" s="43">
        <v>39.912</v>
      </c>
      <c r="G43" s="43">
        <v>40.1816</v>
      </c>
      <c r="H43" s="43">
        <v>39.8348</v>
      </c>
      <c r="I43" s="43">
        <v>39.1313</v>
      </c>
      <c r="J43" s="43">
        <v>39.109</v>
      </c>
      <c r="K43" s="43">
        <v>39.688</v>
      </c>
      <c r="L43" s="43">
        <v>38.9102</v>
      </c>
      <c r="M43" s="55">
        <v>40.0911</v>
      </c>
      <c r="N43" s="61">
        <f>IF(SUM('Total Number of Participants'!B43:M43)&gt;0,'Food Costs'!N43/SUM('Total Number of Participants'!B43:M43)," ")</f>
        <v>40.42113220561224</v>
      </c>
      <c r="O43" s="48"/>
    </row>
    <row r="44" spans="1:15" ht="12" customHeight="1">
      <c r="A44" s="10" t="str">
        <f>'Pregnant Women Participating'!A44</f>
        <v>Ohio</v>
      </c>
      <c r="B44" s="42">
        <v>39.0526</v>
      </c>
      <c r="C44" s="43">
        <v>38.9348</v>
      </c>
      <c r="D44" s="43">
        <v>39.047</v>
      </c>
      <c r="E44" s="43">
        <v>38.2009</v>
      </c>
      <c r="F44" s="43">
        <v>36.066</v>
      </c>
      <c r="G44" s="43">
        <v>36.6547</v>
      </c>
      <c r="H44" s="43">
        <v>35.9818</v>
      </c>
      <c r="I44" s="43">
        <v>35.4997</v>
      </c>
      <c r="J44" s="43">
        <v>35.2079</v>
      </c>
      <c r="K44" s="43">
        <v>35.1848</v>
      </c>
      <c r="L44" s="43">
        <v>35.2949</v>
      </c>
      <c r="M44" s="55">
        <v>35.1703</v>
      </c>
      <c r="N44" s="61">
        <f>IF(SUM('Total Number of Participants'!B44:M44)&gt;0,'Food Costs'!N44/SUM('Total Number of Participants'!B44:M44)," ")</f>
        <v>36.67779509625016</v>
      </c>
      <c r="O44" s="48"/>
    </row>
    <row r="45" spans="1:15" ht="12" customHeight="1">
      <c r="A45" s="10" t="str">
        <f>'Pregnant Women Participating'!A45</f>
        <v>Wisconsin</v>
      </c>
      <c r="B45" s="42">
        <v>40.8145</v>
      </c>
      <c r="C45" s="43">
        <v>41.1126</v>
      </c>
      <c r="D45" s="43">
        <v>40.9363</v>
      </c>
      <c r="E45" s="43">
        <v>40.554</v>
      </c>
      <c r="F45" s="43">
        <v>39.3336</v>
      </c>
      <c r="G45" s="43">
        <v>38.6676</v>
      </c>
      <c r="H45" s="43">
        <v>38.868</v>
      </c>
      <c r="I45" s="43">
        <v>38.1984</v>
      </c>
      <c r="J45" s="43">
        <v>38.4938</v>
      </c>
      <c r="K45" s="43">
        <v>38.3716</v>
      </c>
      <c r="L45" s="43">
        <v>37.9031</v>
      </c>
      <c r="M45" s="55">
        <v>39.4198</v>
      </c>
      <c r="N45" s="61">
        <f>IF(SUM('Total Number of Participants'!B45:M45)&gt;0,'Food Costs'!N45/SUM('Total Number of Participants'!B45:M45)," ")</f>
        <v>39.378976614836475</v>
      </c>
      <c r="O45" s="48"/>
    </row>
    <row r="46" spans="1:15" s="23" customFormat="1" ht="24.75" customHeight="1">
      <c r="A46" s="19" t="str">
        <f>'Pregnant Women Participating'!A46</f>
        <v>Midwest Region</v>
      </c>
      <c r="B46" s="44">
        <v>44.4846</v>
      </c>
      <c r="C46" s="45">
        <v>41.9678</v>
      </c>
      <c r="D46" s="45">
        <v>40.8747</v>
      </c>
      <c r="E46" s="45">
        <v>40.8505</v>
      </c>
      <c r="F46" s="45">
        <v>39.2106</v>
      </c>
      <c r="G46" s="45">
        <v>41.1279</v>
      </c>
      <c r="H46" s="45">
        <v>39.0749</v>
      </c>
      <c r="I46" s="45">
        <v>39.2936</v>
      </c>
      <c r="J46" s="45">
        <v>39.096</v>
      </c>
      <c r="K46" s="45">
        <v>37.7778</v>
      </c>
      <c r="L46" s="45">
        <v>38.5191</v>
      </c>
      <c r="M46" s="54">
        <v>39.345</v>
      </c>
      <c r="N46" s="62">
        <f>IF(SUM('Total Number of Participants'!B46:M46)&gt;0,'Food Costs'!N46/SUM('Total Number of Participants'!B46:M46)," ")</f>
        <v>40.1209307156901</v>
      </c>
      <c r="O46" s="48"/>
    </row>
    <row r="47" spans="1:15" ht="12" customHeight="1">
      <c r="A47" s="10" t="str">
        <f>'Pregnant Women Participating'!A47</f>
        <v>Arkansas</v>
      </c>
      <c r="B47" s="42">
        <v>39.5033</v>
      </c>
      <c r="C47" s="43">
        <v>42.1917</v>
      </c>
      <c r="D47" s="43">
        <v>46.5327</v>
      </c>
      <c r="E47" s="43">
        <v>43.8571</v>
      </c>
      <c r="F47" s="43">
        <v>42.635</v>
      </c>
      <c r="G47" s="43">
        <v>39.7403</v>
      </c>
      <c r="H47" s="43">
        <v>43.9345</v>
      </c>
      <c r="I47" s="43">
        <v>43.8225</v>
      </c>
      <c r="J47" s="43">
        <v>40.7403</v>
      </c>
      <c r="K47" s="43">
        <v>40.355</v>
      </c>
      <c r="L47" s="43">
        <v>41.1068</v>
      </c>
      <c r="M47" s="55">
        <v>45.1986</v>
      </c>
      <c r="N47" s="61">
        <f>IF(SUM('Total Number of Participants'!B47:M47)&gt;0,'Food Costs'!N47/SUM('Total Number of Participants'!B47:M47)," ")</f>
        <v>42.454081040801995</v>
      </c>
      <c r="O47" s="48"/>
    </row>
    <row r="48" spans="1:15" ht="12" customHeight="1">
      <c r="A48" s="10" t="str">
        <f>'Pregnant Women Participating'!A48</f>
        <v>Louisiana</v>
      </c>
      <c r="B48" s="42">
        <v>51.7527</v>
      </c>
      <c r="C48" s="43">
        <v>51.925</v>
      </c>
      <c r="D48" s="43">
        <v>50.4881</v>
      </c>
      <c r="E48" s="43">
        <v>57.0693</v>
      </c>
      <c r="F48" s="43">
        <v>52.3196</v>
      </c>
      <c r="G48" s="43">
        <v>53.4863</v>
      </c>
      <c r="H48" s="43">
        <v>47.6774</v>
      </c>
      <c r="I48" s="43">
        <v>53.0608</v>
      </c>
      <c r="J48" s="43">
        <v>52.2011</v>
      </c>
      <c r="K48" s="43">
        <v>50.2431</v>
      </c>
      <c r="L48" s="43">
        <v>52.1049</v>
      </c>
      <c r="M48" s="55">
        <v>53.0141</v>
      </c>
      <c r="N48" s="61">
        <f>IF(SUM('Total Number of Participants'!B48:M48)&gt;0,'Food Costs'!N48/SUM('Total Number of Participants'!B48:M48)," ")</f>
        <v>52.10308499219032</v>
      </c>
      <c r="O48" s="48"/>
    </row>
    <row r="49" spans="1:15" ht="12" customHeight="1">
      <c r="A49" s="10" t="str">
        <f>'Pregnant Women Participating'!A49</f>
        <v>New Mexico</v>
      </c>
      <c r="B49" s="42">
        <v>39.8522</v>
      </c>
      <c r="C49" s="43">
        <v>42.2958</v>
      </c>
      <c r="D49" s="43">
        <v>37.2618</v>
      </c>
      <c r="E49" s="43">
        <v>38.5208</v>
      </c>
      <c r="F49" s="43">
        <v>37.9704</v>
      </c>
      <c r="G49" s="43">
        <v>35.2265</v>
      </c>
      <c r="H49" s="43">
        <v>37.8085</v>
      </c>
      <c r="I49" s="43">
        <v>36.7394</v>
      </c>
      <c r="J49" s="43">
        <v>35.5181</v>
      </c>
      <c r="K49" s="43">
        <v>35.9794</v>
      </c>
      <c r="L49" s="43">
        <v>35.8236</v>
      </c>
      <c r="M49" s="55">
        <v>38.1281</v>
      </c>
      <c r="N49" s="61">
        <f>IF(SUM('Total Number of Participants'!B49:M49)&gt;0,'Food Costs'!N49/SUM('Total Number of Participants'!B49:M49)," ")</f>
        <v>37.60357324540627</v>
      </c>
      <c r="O49" s="48"/>
    </row>
    <row r="50" spans="1:15" ht="12" customHeight="1">
      <c r="A50" s="10" t="str">
        <f>'Pregnant Women Participating'!A50</f>
        <v>Oklahoma</v>
      </c>
      <c r="B50" s="42">
        <v>41.4706</v>
      </c>
      <c r="C50" s="43">
        <v>41.131</v>
      </c>
      <c r="D50" s="43">
        <v>41.2458</v>
      </c>
      <c r="E50" s="43">
        <v>40.4435</v>
      </c>
      <c r="F50" s="43">
        <v>37.6859</v>
      </c>
      <c r="G50" s="43">
        <v>37.9049</v>
      </c>
      <c r="H50" s="43">
        <v>37.0134</v>
      </c>
      <c r="I50" s="43">
        <v>36.4548</v>
      </c>
      <c r="J50" s="43">
        <v>36.2086</v>
      </c>
      <c r="K50" s="43">
        <v>36.5718</v>
      </c>
      <c r="L50" s="43">
        <v>35.1174</v>
      </c>
      <c r="M50" s="55">
        <v>36.8861</v>
      </c>
      <c r="N50" s="61">
        <f>IF(SUM('Total Number of Participants'!B50:M50)&gt;0,'Food Costs'!N50/SUM('Total Number of Participants'!B50:M50)," ")</f>
        <v>38.13475490080834</v>
      </c>
      <c r="O50" s="48"/>
    </row>
    <row r="51" spans="1:15" ht="12" customHeight="1">
      <c r="A51" s="10" t="str">
        <f>'Pregnant Women Participating'!A51</f>
        <v>Texas</v>
      </c>
      <c r="B51" s="42">
        <v>34.7527</v>
      </c>
      <c r="C51" s="43">
        <v>34.2532</v>
      </c>
      <c r="D51" s="43">
        <v>34.4077</v>
      </c>
      <c r="E51" s="43">
        <v>34.2171</v>
      </c>
      <c r="F51" s="43">
        <v>31.2105</v>
      </c>
      <c r="G51" s="43">
        <v>31.8174</v>
      </c>
      <c r="H51" s="43">
        <v>29.8503</v>
      </c>
      <c r="I51" s="43">
        <v>29.699</v>
      </c>
      <c r="J51" s="43">
        <v>29.5144</v>
      </c>
      <c r="K51" s="43">
        <v>29.6209</v>
      </c>
      <c r="L51" s="43">
        <v>29.4446</v>
      </c>
      <c r="M51" s="55">
        <v>29.4271</v>
      </c>
      <c r="N51" s="61">
        <f>IF(SUM('Total Number of Participants'!B51:M51)&gt;0,'Food Costs'!N51/SUM('Total Number of Participants'!B51:M51)," ")</f>
        <v>31.45358570445558</v>
      </c>
      <c r="O51" s="48"/>
    </row>
    <row r="52" spans="1:15" ht="12" customHeight="1">
      <c r="A52" s="10" t="str">
        <f>'Pregnant Women Participating'!A52</f>
        <v>Acoma, Canoncito &amp; Laguna, NM</v>
      </c>
      <c r="B52" s="42">
        <v>28.5104</v>
      </c>
      <c r="C52" s="43">
        <v>56.0344</v>
      </c>
      <c r="D52" s="43">
        <v>45.805</v>
      </c>
      <c r="E52" s="43">
        <v>43.8282</v>
      </c>
      <c r="F52" s="43">
        <v>47.0221</v>
      </c>
      <c r="G52" s="43">
        <v>46.8487</v>
      </c>
      <c r="H52" s="43">
        <v>64.3848</v>
      </c>
      <c r="I52" s="43">
        <v>44.4679</v>
      </c>
      <c r="J52" s="43">
        <v>45.631</v>
      </c>
      <c r="K52" s="43">
        <v>26.4982</v>
      </c>
      <c r="L52" s="43">
        <v>46.6261</v>
      </c>
      <c r="M52" s="55">
        <v>40.635</v>
      </c>
      <c r="N52" s="61">
        <f>IF(SUM('Total Number of Participants'!B52:M52)&gt;0,'Food Costs'!N52/SUM('Total Number of Participants'!B52:M52)," ")</f>
        <v>44.72746237520489</v>
      </c>
      <c r="O52" s="48"/>
    </row>
    <row r="53" spans="1:15" ht="12" customHeight="1">
      <c r="A53" s="10" t="str">
        <f>'Pregnant Women Participating'!A53</f>
        <v>Eight Northern Pueblos, NM</v>
      </c>
      <c r="B53" s="42">
        <v>45.6648</v>
      </c>
      <c r="C53" s="43">
        <v>42.8737</v>
      </c>
      <c r="D53" s="43">
        <v>46.1181</v>
      </c>
      <c r="E53" s="43">
        <v>43.4753</v>
      </c>
      <c r="F53" s="43">
        <v>38.4863</v>
      </c>
      <c r="G53" s="43">
        <v>40.3012</v>
      </c>
      <c r="H53" s="43">
        <v>39.2195</v>
      </c>
      <c r="I53" s="43">
        <v>38.2771</v>
      </c>
      <c r="J53" s="43">
        <v>36.4688</v>
      </c>
      <c r="K53" s="43">
        <v>38.4473</v>
      </c>
      <c r="L53" s="43">
        <v>37.9874</v>
      </c>
      <c r="M53" s="55">
        <v>36.8833</v>
      </c>
      <c r="N53" s="61">
        <f>IF(SUM('Total Number of Participants'!B53:M53)&gt;0,'Food Costs'!N53/SUM('Total Number of Participants'!B53:M53)," ")</f>
        <v>40.51486851806341</v>
      </c>
      <c r="O53" s="48"/>
    </row>
    <row r="54" spans="1:15" ht="12" customHeight="1">
      <c r="A54" s="10" t="str">
        <f>'Pregnant Women Participating'!A54</f>
        <v>Five Sandoval Pueblos, NM</v>
      </c>
      <c r="B54" s="42">
        <v>51.4316</v>
      </c>
      <c r="C54" s="43">
        <v>34.3621</v>
      </c>
      <c r="D54" s="43">
        <v>57.1009</v>
      </c>
      <c r="E54" s="43">
        <v>51.2145</v>
      </c>
      <c r="F54" s="43">
        <v>43.0809</v>
      </c>
      <c r="G54" s="43">
        <v>38.2429</v>
      </c>
      <c r="H54" s="43">
        <v>39.1383</v>
      </c>
      <c r="I54" s="43">
        <v>46.4678</v>
      </c>
      <c r="J54" s="43">
        <v>50.9699</v>
      </c>
      <c r="K54" s="43">
        <v>46.0882</v>
      </c>
      <c r="L54" s="43">
        <v>45.6268</v>
      </c>
      <c r="M54" s="55">
        <v>48.0605</v>
      </c>
      <c r="N54" s="61">
        <f>IF(SUM('Total Number of Participants'!B54:M54)&gt;0,'Food Costs'!N54/SUM('Total Number of Participants'!B54:M54)," ")</f>
        <v>45.776789785681714</v>
      </c>
      <c r="O54" s="48"/>
    </row>
    <row r="55" spans="1:15" ht="12" customHeight="1">
      <c r="A55" s="10" t="str">
        <f>'Pregnant Women Participating'!A55</f>
        <v>Isleta Pueblo, NM</v>
      </c>
      <c r="B55" s="42">
        <v>41.483</v>
      </c>
      <c r="C55" s="43">
        <v>41.1143</v>
      </c>
      <c r="D55" s="43">
        <v>41.0895</v>
      </c>
      <c r="E55" s="43">
        <v>44.5373</v>
      </c>
      <c r="F55" s="43">
        <v>39.2982</v>
      </c>
      <c r="G55" s="43">
        <v>41.7176</v>
      </c>
      <c r="H55" s="43">
        <v>40.0549</v>
      </c>
      <c r="I55" s="43">
        <v>36.2875</v>
      </c>
      <c r="J55" s="43">
        <v>41.2983</v>
      </c>
      <c r="K55" s="43">
        <v>33.9797</v>
      </c>
      <c r="L55" s="43">
        <v>39.8027</v>
      </c>
      <c r="M55" s="55">
        <v>46.0417</v>
      </c>
      <c r="N55" s="61">
        <f>IF(SUM('Total Number of Participants'!B55:M55)&gt;0,'Food Costs'!N55/SUM('Total Number of Participants'!B55:M55)," ")</f>
        <v>40.587573798144504</v>
      </c>
      <c r="O55" s="48"/>
    </row>
    <row r="56" spans="1:15" ht="12" customHeight="1">
      <c r="A56" s="10" t="str">
        <f>'Pregnant Women Participating'!A56</f>
        <v>San Felipe Pueblo, NM</v>
      </c>
      <c r="B56" s="42">
        <v>50.2536</v>
      </c>
      <c r="C56" s="43">
        <v>52.5301</v>
      </c>
      <c r="D56" s="43">
        <v>53.6517</v>
      </c>
      <c r="E56" s="43">
        <v>54.4738</v>
      </c>
      <c r="F56" s="43">
        <v>53.524</v>
      </c>
      <c r="G56" s="43">
        <v>49.0293</v>
      </c>
      <c r="H56" s="43">
        <v>44.9412</v>
      </c>
      <c r="I56" s="43">
        <v>49.875</v>
      </c>
      <c r="J56" s="43">
        <v>47.1352</v>
      </c>
      <c r="K56" s="43">
        <v>49.6229</v>
      </c>
      <c r="L56" s="43">
        <v>51.6433</v>
      </c>
      <c r="M56" s="55">
        <v>155.1691</v>
      </c>
      <c r="N56" s="61">
        <f>IF(SUM('Total Number of Participants'!B56:M56)&gt;0,'Food Costs'!N56/SUM('Total Number of Participants'!B56:M56)," ")</f>
        <v>59.3456943753111</v>
      </c>
      <c r="O56" s="48"/>
    </row>
    <row r="57" spans="1:15" ht="12" customHeight="1">
      <c r="A57" s="10" t="str">
        <f>'Pregnant Women Participating'!A57</f>
        <v>Santo Domingo Tribe, NM</v>
      </c>
      <c r="B57" s="42">
        <v>65.1892</v>
      </c>
      <c r="C57" s="43">
        <v>57.4106</v>
      </c>
      <c r="D57" s="43">
        <v>62.628</v>
      </c>
      <c r="E57" s="43">
        <v>47.785</v>
      </c>
      <c r="F57" s="43">
        <v>66.4623</v>
      </c>
      <c r="G57" s="43">
        <v>54.4882</v>
      </c>
      <c r="H57" s="43">
        <v>57.7202</v>
      </c>
      <c r="I57" s="43">
        <v>61.7143</v>
      </c>
      <c r="J57" s="43">
        <v>57.2077</v>
      </c>
      <c r="K57" s="43">
        <v>62.3628</v>
      </c>
      <c r="L57" s="43">
        <v>62.5046</v>
      </c>
      <c r="M57" s="55">
        <v>233.67</v>
      </c>
      <c r="N57" s="61">
        <f>IF(SUM('Total Number of Participants'!B57:M57)&gt;0,'Food Costs'!N57/SUM('Total Number of Participants'!B57:M57)," ")</f>
        <v>73.53733702094034</v>
      </c>
      <c r="O57" s="48"/>
    </row>
    <row r="58" spans="1:15" ht="12" customHeight="1">
      <c r="A58" s="10" t="str">
        <f>'Pregnant Women Participating'!A58</f>
        <v>Zuni Pueblo, NM</v>
      </c>
      <c r="B58" s="42">
        <v>61.5613</v>
      </c>
      <c r="C58" s="43">
        <v>63.6954</v>
      </c>
      <c r="D58" s="43">
        <v>59.7793</v>
      </c>
      <c r="E58" s="43">
        <v>61.3634</v>
      </c>
      <c r="F58" s="43">
        <v>56.7188</v>
      </c>
      <c r="G58" s="43">
        <v>58.143</v>
      </c>
      <c r="H58" s="43">
        <v>55.7419</v>
      </c>
      <c r="I58" s="43">
        <v>57.4253</v>
      </c>
      <c r="J58" s="43">
        <v>53.9735</v>
      </c>
      <c r="K58" s="43">
        <v>56.0722</v>
      </c>
      <c r="L58" s="43">
        <v>55.5499</v>
      </c>
      <c r="M58" s="55">
        <v>50.3396</v>
      </c>
      <c r="N58" s="61">
        <f>IF(SUM('Total Number of Participants'!B58:M58)&gt;0,'Food Costs'!N58/SUM('Total Number of Participants'!B58:M58)," ")</f>
        <v>57.46033239259956</v>
      </c>
      <c r="O58" s="48"/>
    </row>
    <row r="59" spans="1:15" ht="12" customHeight="1">
      <c r="A59" s="10" t="str">
        <f>'Pregnant Women Participating'!A59</f>
        <v>Cherokee Nation, OK</v>
      </c>
      <c r="B59" s="42">
        <v>51.7684</v>
      </c>
      <c r="C59" s="43">
        <v>50.9128</v>
      </c>
      <c r="D59" s="43">
        <v>53.4891</v>
      </c>
      <c r="E59" s="43">
        <v>52.5902</v>
      </c>
      <c r="F59" s="43">
        <v>51.6461</v>
      </c>
      <c r="G59" s="43">
        <v>53.4108</v>
      </c>
      <c r="H59" s="43">
        <v>53.9856</v>
      </c>
      <c r="I59" s="43">
        <v>48.233</v>
      </c>
      <c r="J59" s="43">
        <v>49.6471</v>
      </c>
      <c r="K59" s="43">
        <v>51.2279</v>
      </c>
      <c r="L59" s="43">
        <v>52.986</v>
      </c>
      <c r="M59" s="55">
        <v>47.4243</v>
      </c>
      <c r="N59" s="61">
        <f>IF(SUM('Total Number of Participants'!B59:M59)&gt;0,'Food Costs'!N59/SUM('Total Number of Participants'!B59:M59)," ")</f>
        <v>51.433962472894635</v>
      </c>
      <c r="O59" s="48"/>
    </row>
    <row r="60" spans="1:15" ht="12" customHeight="1">
      <c r="A60" s="10" t="str">
        <f>'Pregnant Women Participating'!A60</f>
        <v>Chickasaw Nation, OK</v>
      </c>
      <c r="B60" s="42">
        <v>41.9639</v>
      </c>
      <c r="C60" s="43">
        <v>41.6163</v>
      </c>
      <c r="D60" s="43">
        <v>42.2296</v>
      </c>
      <c r="E60" s="43">
        <v>41.5526</v>
      </c>
      <c r="F60" s="43">
        <v>38.7098</v>
      </c>
      <c r="G60" s="43">
        <v>39.4006</v>
      </c>
      <c r="H60" s="43">
        <v>38.7611</v>
      </c>
      <c r="I60" s="43">
        <v>37.6171</v>
      </c>
      <c r="J60" s="43">
        <v>41.1791</v>
      </c>
      <c r="K60" s="43">
        <v>37.721</v>
      </c>
      <c r="L60" s="43">
        <v>36.1009</v>
      </c>
      <c r="M60" s="55">
        <v>36.1972</v>
      </c>
      <c r="N60" s="61">
        <f>IF(SUM('Total Number of Participants'!B60:M60)&gt;0,'Food Costs'!N60/SUM('Total Number of Participants'!B60:M60)," ")</f>
        <v>39.36160245183888</v>
      </c>
      <c r="O60" s="48"/>
    </row>
    <row r="61" spans="1:15" ht="12" customHeight="1">
      <c r="A61" s="10" t="str">
        <f>'Pregnant Women Participating'!A61</f>
        <v>Choctaw Nation, OK</v>
      </c>
      <c r="B61" s="42">
        <v>42.8189</v>
      </c>
      <c r="C61" s="43">
        <v>41.672</v>
      </c>
      <c r="D61" s="43">
        <v>42.3657</v>
      </c>
      <c r="E61" s="43">
        <v>40.6837</v>
      </c>
      <c r="F61" s="43">
        <v>39.3152</v>
      </c>
      <c r="G61" s="43">
        <v>40.1695</v>
      </c>
      <c r="H61" s="43">
        <v>40.092</v>
      </c>
      <c r="I61" s="43">
        <v>40.0297</v>
      </c>
      <c r="J61" s="43">
        <v>41.0725</v>
      </c>
      <c r="K61" s="43">
        <v>41.3375</v>
      </c>
      <c r="L61" s="43">
        <v>36.0039</v>
      </c>
      <c r="M61" s="55">
        <v>35.3814</v>
      </c>
      <c r="N61" s="61">
        <f>IF(SUM('Total Number of Participants'!B61:M61)&gt;0,'Food Costs'!N61/SUM('Total Number of Participants'!B61:M61)," ")</f>
        <v>40.042803259216036</v>
      </c>
      <c r="O61" s="48"/>
    </row>
    <row r="62" spans="1:15" ht="12" customHeight="1">
      <c r="A62" s="10" t="str">
        <f>'Pregnant Women Participating'!A62</f>
        <v>Citizen Potawatomi Nation, OK</v>
      </c>
      <c r="B62" s="42">
        <v>48.5929</v>
      </c>
      <c r="C62" s="43">
        <v>50.1699</v>
      </c>
      <c r="D62" s="43">
        <v>48.4655</v>
      </c>
      <c r="E62" s="43">
        <v>47.6909</v>
      </c>
      <c r="F62" s="43">
        <v>48.7122</v>
      </c>
      <c r="G62" s="43">
        <v>47.3187</v>
      </c>
      <c r="H62" s="43">
        <v>45.2102</v>
      </c>
      <c r="I62" s="43">
        <v>42.3174</v>
      </c>
      <c r="J62" s="43">
        <v>42.766</v>
      </c>
      <c r="K62" s="43">
        <v>47.4344</v>
      </c>
      <c r="L62" s="43">
        <v>41.4093</v>
      </c>
      <c r="M62" s="55">
        <v>43.1789</v>
      </c>
      <c r="N62" s="61">
        <f>IF(SUM('Total Number of Participants'!B62:M62)&gt;0,'Food Costs'!N62/SUM('Total Number of Participants'!B62:M62)," ")</f>
        <v>46.151591139769536</v>
      </c>
      <c r="O62" s="48"/>
    </row>
    <row r="63" spans="1:15" ht="12" customHeight="1">
      <c r="A63" s="10" t="str">
        <f>'Pregnant Women Participating'!A63</f>
        <v>Inter-Tribal Council, OK</v>
      </c>
      <c r="B63" s="42">
        <v>54.7101</v>
      </c>
      <c r="C63" s="43">
        <v>49.8402</v>
      </c>
      <c r="D63" s="43">
        <v>56.2672</v>
      </c>
      <c r="E63" s="43">
        <v>52.0725</v>
      </c>
      <c r="F63" s="43">
        <v>50.4415</v>
      </c>
      <c r="G63" s="43">
        <v>55.9976</v>
      </c>
      <c r="H63" s="43">
        <v>53.6604</v>
      </c>
      <c r="I63" s="43">
        <v>46.4563</v>
      </c>
      <c r="J63" s="43">
        <v>49.4129</v>
      </c>
      <c r="K63" s="43">
        <v>49.7253</v>
      </c>
      <c r="L63" s="43">
        <v>49.506</v>
      </c>
      <c r="M63" s="55">
        <v>47.3654</v>
      </c>
      <c r="N63" s="61">
        <f>IF(SUM('Total Number of Participants'!B63:M63)&gt;0,'Food Costs'!N63/SUM('Total Number of Participants'!B63:M63)," ")</f>
        <v>51.169640273893336</v>
      </c>
      <c r="O63" s="48"/>
    </row>
    <row r="64" spans="1:15" ht="12" customHeight="1">
      <c r="A64" s="10" t="str">
        <f>'Pregnant Women Participating'!A64</f>
        <v>Muscogee Creek Nation, OK</v>
      </c>
      <c r="B64" s="42">
        <v>46.3506</v>
      </c>
      <c r="C64" s="43">
        <v>46.5306</v>
      </c>
      <c r="D64" s="43">
        <v>47.8622</v>
      </c>
      <c r="E64" s="43">
        <v>44.9419</v>
      </c>
      <c r="F64" s="43">
        <v>42.8686</v>
      </c>
      <c r="G64" s="43">
        <v>43.2723</v>
      </c>
      <c r="H64" s="43">
        <v>44.1434</v>
      </c>
      <c r="I64" s="43">
        <v>40.6232</v>
      </c>
      <c r="J64" s="43">
        <v>42.6386</v>
      </c>
      <c r="K64" s="43">
        <v>42.5661</v>
      </c>
      <c r="L64" s="43">
        <v>37.9151</v>
      </c>
      <c r="M64" s="55">
        <v>38.3574</v>
      </c>
      <c r="N64" s="61">
        <f>IF(SUM('Total Number of Participants'!B64:M64)&gt;0,'Food Costs'!N64/SUM('Total Number of Participants'!B64:M64)," ")</f>
        <v>43.06817049948733</v>
      </c>
      <c r="O64" s="48"/>
    </row>
    <row r="65" spans="1:15" ht="12" customHeight="1">
      <c r="A65" s="10" t="str">
        <f>'Pregnant Women Participating'!A65</f>
        <v>Osage Tribal Council, OK</v>
      </c>
      <c r="B65" s="42">
        <v>37.6128</v>
      </c>
      <c r="C65" s="43">
        <v>62.1203</v>
      </c>
      <c r="D65" s="43">
        <v>56.8599</v>
      </c>
      <c r="E65" s="43">
        <v>48.1763</v>
      </c>
      <c r="F65" s="43">
        <v>47.9549</v>
      </c>
      <c r="G65" s="43">
        <v>65.2654</v>
      </c>
      <c r="H65" s="43">
        <v>49.6667</v>
      </c>
      <c r="I65" s="43">
        <v>48.2051</v>
      </c>
      <c r="J65" s="43">
        <v>61.745</v>
      </c>
      <c r="K65" s="43">
        <v>56.4514</v>
      </c>
      <c r="L65" s="43">
        <v>50.4255</v>
      </c>
      <c r="M65" s="55">
        <v>70.0956</v>
      </c>
      <c r="N65" s="61">
        <f>IF(SUM('Total Number of Participants'!B65:M65)&gt;0,'Food Costs'!N65/SUM('Total Number of Participants'!B65:M65)," ")</f>
        <v>54.71491709142526</v>
      </c>
      <c r="O65" s="48"/>
    </row>
    <row r="66" spans="1:15" ht="12" customHeight="1">
      <c r="A66" s="10" t="str">
        <f>'Pregnant Women Participating'!A66</f>
        <v>Otoe-Missouria Tribe, OK</v>
      </c>
      <c r="B66" s="42">
        <v>45.1821</v>
      </c>
      <c r="C66" s="43">
        <v>40.2365</v>
      </c>
      <c r="D66" s="43">
        <v>42.0827</v>
      </c>
      <c r="E66" s="43">
        <v>43.5202</v>
      </c>
      <c r="F66" s="43">
        <v>40.02</v>
      </c>
      <c r="G66" s="43">
        <v>41.6854</v>
      </c>
      <c r="H66" s="43">
        <v>41.1256</v>
      </c>
      <c r="I66" s="43">
        <v>41.716</v>
      </c>
      <c r="J66" s="43">
        <v>41.4443</v>
      </c>
      <c r="K66" s="43">
        <v>38.1426</v>
      </c>
      <c r="L66" s="43">
        <v>40.0402</v>
      </c>
      <c r="M66" s="55">
        <v>39.1452</v>
      </c>
      <c r="N66" s="61">
        <f>IF(SUM('Total Number of Participants'!B66:M66)&gt;0,'Food Costs'!N66/SUM('Total Number of Participants'!B66:M66)," ")</f>
        <v>41.246491763270285</v>
      </c>
      <c r="O66" s="48"/>
    </row>
    <row r="67" spans="1:15" ht="12" customHeight="1">
      <c r="A67" s="10" t="str">
        <f>'Pregnant Women Participating'!A67</f>
        <v>Wichita, Caddo &amp; Delaware (WCD), OK</v>
      </c>
      <c r="B67" s="42">
        <v>40.2316</v>
      </c>
      <c r="C67" s="43">
        <v>37.6525</v>
      </c>
      <c r="D67" s="43">
        <v>39.7733</v>
      </c>
      <c r="E67" s="43">
        <v>37.7454</v>
      </c>
      <c r="F67" s="43">
        <v>35.1141</v>
      </c>
      <c r="G67" s="43">
        <v>35.6644</v>
      </c>
      <c r="H67" s="43">
        <v>35.6317</v>
      </c>
      <c r="I67" s="43">
        <v>34.8713</v>
      </c>
      <c r="J67" s="43">
        <v>36.1182</v>
      </c>
      <c r="K67" s="43">
        <v>34.6668</v>
      </c>
      <c r="L67" s="43">
        <v>36.6704</v>
      </c>
      <c r="M67" s="55">
        <v>34.8453</v>
      </c>
      <c r="N67" s="61">
        <f>IF(SUM('Total Number of Participants'!B67:M67)&gt;0,'Food Costs'!N67/SUM('Total Number of Participants'!B67:M67)," ")</f>
        <v>36.54499087548547</v>
      </c>
      <c r="O67" s="48"/>
    </row>
    <row r="68" spans="1:15" s="23" customFormat="1" ht="24.75" customHeight="1">
      <c r="A68" s="19" t="str">
        <f>'Pregnant Women Participating'!A68</f>
        <v>Southwest Region</v>
      </c>
      <c r="B68" s="44">
        <v>37.8136</v>
      </c>
      <c r="C68" s="45">
        <v>37.7752</v>
      </c>
      <c r="D68" s="45">
        <v>37.8072</v>
      </c>
      <c r="E68" s="45">
        <v>38.1483</v>
      </c>
      <c r="F68" s="45">
        <v>35.2282</v>
      </c>
      <c r="G68" s="45">
        <v>35.53</v>
      </c>
      <c r="H68" s="45">
        <v>33.8318</v>
      </c>
      <c r="I68" s="45">
        <v>34.0952</v>
      </c>
      <c r="J68" s="45">
        <v>33.6644</v>
      </c>
      <c r="K68" s="45">
        <v>33.5339</v>
      </c>
      <c r="L68" s="45">
        <v>33.53</v>
      </c>
      <c r="M68" s="54">
        <v>34.1545</v>
      </c>
      <c r="N68" s="62">
        <f>IF(SUM('Total Number of Participants'!B68:M68)&gt;0,'Food Costs'!N68/SUM('Total Number of Participants'!B68:M68)," ")</f>
        <v>35.38021913490556</v>
      </c>
      <c r="O68" s="48"/>
    </row>
    <row r="69" spans="1:15" ht="12" customHeight="1">
      <c r="A69" s="10" t="str">
        <f>'Pregnant Women Participating'!A69</f>
        <v>Colorado</v>
      </c>
      <c r="B69" s="42">
        <v>38.0175</v>
      </c>
      <c r="C69" s="43">
        <v>37.8093</v>
      </c>
      <c r="D69" s="43">
        <v>37.2774</v>
      </c>
      <c r="E69" s="43">
        <v>36.7688</v>
      </c>
      <c r="F69" s="43">
        <v>34.9945</v>
      </c>
      <c r="G69" s="43">
        <v>35.3306</v>
      </c>
      <c r="H69" s="43">
        <v>33.7734</v>
      </c>
      <c r="I69" s="43">
        <v>33.9337</v>
      </c>
      <c r="J69" s="43">
        <v>35.6782</v>
      </c>
      <c r="K69" s="43">
        <v>34.1904</v>
      </c>
      <c r="L69" s="43">
        <v>34.7739</v>
      </c>
      <c r="M69" s="55">
        <v>34.8109</v>
      </c>
      <c r="N69" s="61">
        <f>IF(SUM('Total Number of Participants'!B69:M69)&gt;0,'Food Costs'!N69/SUM('Total Number of Participants'!B69:M69)," ")</f>
        <v>35.58556921465466</v>
      </c>
      <c r="O69" s="48"/>
    </row>
    <row r="70" spans="1:15" ht="12" customHeight="1">
      <c r="A70" s="10" t="str">
        <f>'Pregnant Women Participating'!A70</f>
        <v>Iowa</v>
      </c>
      <c r="B70" s="42">
        <v>40.965</v>
      </c>
      <c r="C70" s="43">
        <v>40.2382</v>
      </c>
      <c r="D70" s="43">
        <v>39.7149</v>
      </c>
      <c r="E70" s="43">
        <v>40.198</v>
      </c>
      <c r="F70" s="43">
        <v>37.3745</v>
      </c>
      <c r="G70" s="43">
        <v>36.3607</v>
      </c>
      <c r="H70" s="43">
        <v>36.7864</v>
      </c>
      <c r="I70" s="43">
        <v>36.5794</v>
      </c>
      <c r="J70" s="43">
        <v>36.6361</v>
      </c>
      <c r="K70" s="43">
        <v>37.7565</v>
      </c>
      <c r="L70" s="43">
        <v>36.7061</v>
      </c>
      <c r="M70" s="55">
        <v>36.9164</v>
      </c>
      <c r="N70" s="61">
        <f>IF(SUM('Total Number of Participants'!B70:M70)&gt;0,'Food Costs'!N70/SUM('Total Number of Participants'!B70:M70)," ")</f>
        <v>38.004533241383264</v>
      </c>
      <c r="O70" s="48"/>
    </row>
    <row r="71" spans="1:15" ht="12" customHeight="1">
      <c r="A71" s="10" t="str">
        <f>'Pregnant Women Participating'!A71</f>
        <v>Kansas</v>
      </c>
      <c r="B71" s="42">
        <v>37.1235</v>
      </c>
      <c r="C71" s="43">
        <v>37.1518</v>
      </c>
      <c r="D71" s="43">
        <v>37.5058</v>
      </c>
      <c r="E71" s="43">
        <v>36.7186</v>
      </c>
      <c r="F71" s="43">
        <v>34.7086</v>
      </c>
      <c r="G71" s="43">
        <v>34.3041</v>
      </c>
      <c r="H71" s="43">
        <v>34.1557</v>
      </c>
      <c r="I71" s="43">
        <v>33.9266</v>
      </c>
      <c r="J71" s="43">
        <v>33.3713</v>
      </c>
      <c r="K71" s="43">
        <v>33.3299</v>
      </c>
      <c r="L71" s="43">
        <v>34.5633</v>
      </c>
      <c r="M71" s="55">
        <v>34.2342</v>
      </c>
      <c r="N71" s="61">
        <f>IF(SUM('Total Number of Participants'!B71:M71)&gt;0,'Food Costs'!N71/SUM('Total Number of Participants'!B71:M71)," ")</f>
        <v>35.07123211457926</v>
      </c>
      <c r="O71" s="48"/>
    </row>
    <row r="72" spans="1:15" ht="12" customHeight="1">
      <c r="A72" s="10" t="str">
        <f>'Pregnant Women Participating'!A72</f>
        <v>Missouri</v>
      </c>
      <c r="B72" s="42">
        <v>32.6686</v>
      </c>
      <c r="C72" s="43">
        <v>35.0434</v>
      </c>
      <c r="D72" s="43">
        <v>32.9528</v>
      </c>
      <c r="E72" s="43">
        <v>30.4805</v>
      </c>
      <c r="F72" s="43">
        <v>31.2253</v>
      </c>
      <c r="G72" s="43">
        <v>28.4472</v>
      </c>
      <c r="H72" s="43">
        <v>28.4725</v>
      </c>
      <c r="I72" s="43">
        <v>26.4942</v>
      </c>
      <c r="J72" s="43">
        <v>26.8924</v>
      </c>
      <c r="K72" s="43">
        <v>32.4177</v>
      </c>
      <c r="L72" s="43">
        <v>29.0129</v>
      </c>
      <c r="M72" s="55">
        <v>31.7532</v>
      </c>
      <c r="N72" s="61">
        <f>IF(SUM('Total Number of Participants'!B72:M72)&gt;0,'Food Costs'!N72/SUM('Total Number of Participants'!B72:M72)," ")</f>
        <v>30.477944363750797</v>
      </c>
      <c r="O72" s="48"/>
    </row>
    <row r="73" spans="1:15" ht="12" customHeight="1">
      <c r="A73" s="10" t="str">
        <f>'Pregnant Women Participating'!A73</f>
        <v>Montana</v>
      </c>
      <c r="B73" s="42">
        <v>22.9035</v>
      </c>
      <c r="C73" s="43">
        <v>41.8919</v>
      </c>
      <c r="D73" s="43">
        <v>34.9972</v>
      </c>
      <c r="E73" s="43">
        <v>37.9066</v>
      </c>
      <c r="F73" s="43">
        <v>36.5751</v>
      </c>
      <c r="G73" s="43">
        <v>34.3259</v>
      </c>
      <c r="H73" s="43">
        <v>37.2143</v>
      </c>
      <c r="I73" s="43">
        <v>39.501</v>
      </c>
      <c r="J73" s="43">
        <v>34.6901</v>
      </c>
      <c r="K73" s="43">
        <v>33.3263</v>
      </c>
      <c r="L73" s="43">
        <v>35.9484</v>
      </c>
      <c r="M73" s="55">
        <v>55.2251</v>
      </c>
      <c r="N73" s="61">
        <f>IF(SUM('Total Number of Participants'!B73:M73)&gt;0,'Food Costs'!N73/SUM('Total Number of Participants'!B73:M73)," ")</f>
        <v>37.033203802091315</v>
      </c>
      <c r="O73" s="48"/>
    </row>
    <row r="74" spans="1:15" ht="12" customHeight="1">
      <c r="A74" s="10" t="str">
        <f>'Pregnant Women Participating'!A74</f>
        <v>Nebraska</v>
      </c>
      <c r="B74" s="42">
        <v>39.8494</v>
      </c>
      <c r="C74" s="43">
        <v>40.0547</v>
      </c>
      <c r="D74" s="43">
        <v>39.308</v>
      </c>
      <c r="E74" s="43">
        <v>39.2121</v>
      </c>
      <c r="F74" s="43">
        <v>37.6008</v>
      </c>
      <c r="G74" s="43">
        <v>36.5301</v>
      </c>
      <c r="H74" s="43">
        <v>37.0175</v>
      </c>
      <c r="I74" s="43">
        <v>36.2263</v>
      </c>
      <c r="J74" s="43">
        <v>36.5312</v>
      </c>
      <c r="K74" s="43">
        <v>36.5055</v>
      </c>
      <c r="L74" s="43">
        <v>38.0962</v>
      </c>
      <c r="M74" s="55">
        <v>37.3691</v>
      </c>
      <c r="N74" s="61">
        <f>IF(SUM('Total Number of Participants'!B74:M74)&gt;0,'Food Costs'!N74/SUM('Total Number of Participants'!B74:M74)," ")</f>
        <v>37.855804069765284</v>
      </c>
      <c r="O74" s="48"/>
    </row>
    <row r="75" spans="1:15" ht="12" customHeight="1">
      <c r="A75" s="10" t="str">
        <f>'Pregnant Women Participating'!A75</f>
        <v>North Dakota</v>
      </c>
      <c r="B75" s="42">
        <v>42.4673</v>
      </c>
      <c r="C75" s="43">
        <v>45.613</v>
      </c>
      <c r="D75" s="43">
        <v>42.8935</v>
      </c>
      <c r="E75" s="43">
        <v>42.7551</v>
      </c>
      <c r="F75" s="43">
        <v>42.7646</v>
      </c>
      <c r="G75" s="43">
        <v>45.419</v>
      </c>
      <c r="H75" s="43">
        <v>39.3773</v>
      </c>
      <c r="I75" s="43">
        <v>38.1457</v>
      </c>
      <c r="J75" s="43">
        <v>44.6368</v>
      </c>
      <c r="K75" s="43">
        <v>38.1189</v>
      </c>
      <c r="L75" s="43">
        <v>41.3518</v>
      </c>
      <c r="M75" s="55">
        <v>40.2548</v>
      </c>
      <c r="N75" s="61">
        <f>IF(SUM('Total Number of Participants'!B75:M75)&gt;0,'Food Costs'!N75/SUM('Total Number of Participants'!B75:M75)," ")</f>
        <v>41.973392695912075</v>
      </c>
      <c r="O75" s="48"/>
    </row>
    <row r="76" spans="1:15" ht="12" customHeight="1">
      <c r="A76" s="10" t="str">
        <f>'Pregnant Women Participating'!A76</f>
        <v>South Dakota</v>
      </c>
      <c r="B76" s="42">
        <v>36.2289</v>
      </c>
      <c r="C76" s="43">
        <v>30.7469</v>
      </c>
      <c r="D76" s="43">
        <v>39.952</v>
      </c>
      <c r="E76" s="43">
        <v>33.603</v>
      </c>
      <c r="F76" s="43">
        <v>29.8538</v>
      </c>
      <c r="G76" s="43">
        <v>34.8761</v>
      </c>
      <c r="H76" s="43">
        <v>32.6018</v>
      </c>
      <c r="I76" s="43">
        <v>29.596</v>
      </c>
      <c r="J76" s="43">
        <v>33.3884</v>
      </c>
      <c r="K76" s="43">
        <v>32.798</v>
      </c>
      <c r="L76" s="43">
        <v>30.5713</v>
      </c>
      <c r="M76" s="55">
        <v>39.8991</v>
      </c>
      <c r="N76" s="61">
        <f>IF(SUM('Total Number of Participants'!B76:M76)&gt;0,'Food Costs'!N76/SUM('Total Number of Participants'!B76:M76)," ")</f>
        <v>33.664026838693246</v>
      </c>
      <c r="O76" s="48"/>
    </row>
    <row r="77" spans="1:15" ht="12" customHeight="1">
      <c r="A77" s="10" t="str">
        <f>'Pregnant Women Participating'!A77</f>
        <v>Utah</v>
      </c>
      <c r="B77" s="42">
        <v>30.9389</v>
      </c>
      <c r="C77" s="43">
        <v>32.4114</v>
      </c>
      <c r="D77" s="43">
        <v>30.913</v>
      </c>
      <c r="E77" s="43">
        <v>30.6819</v>
      </c>
      <c r="F77" s="43">
        <v>30.4832</v>
      </c>
      <c r="G77" s="43">
        <v>29.8771</v>
      </c>
      <c r="H77" s="43">
        <v>28.9224</v>
      </c>
      <c r="I77" s="43">
        <v>29.5699</v>
      </c>
      <c r="J77" s="43">
        <v>28.6272</v>
      </c>
      <c r="K77" s="43">
        <v>30.1801</v>
      </c>
      <c r="L77" s="43">
        <v>31.5438</v>
      </c>
      <c r="M77" s="55">
        <v>32.8944</v>
      </c>
      <c r="N77" s="61">
        <f>IF(SUM('Total Number of Participants'!B77:M77)&gt;0,'Food Costs'!N77/SUM('Total Number of Participants'!B77:M77)," ")</f>
        <v>30.59266075915337</v>
      </c>
      <c r="O77" s="48"/>
    </row>
    <row r="78" spans="1:15" ht="12" customHeight="1">
      <c r="A78" s="10" t="str">
        <f>'Pregnant Women Participating'!A78</f>
        <v>Wyoming</v>
      </c>
      <c r="B78" s="42">
        <v>30.5719</v>
      </c>
      <c r="C78" s="43">
        <v>29.1117</v>
      </c>
      <c r="D78" s="43">
        <v>30.1136</v>
      </c>
      <c r="E78" s="43">
        <v>30.6302</v>
      </c>
      <c r="F78" s="43">
        <v>27.5231</v>
      </c>
      <c r="G78" s="43">
        <v>29.5045</v>
      </c>
      <c r="H78" s="43">
        <v>26.8349</v>
      </c>
      <c r="I78" s="43">
        <v>26.758</v>
      </c>
      <c r="J78" s="43">
        <v>26.0318</v>
      </c>
      <c r="K78" s="43">
        <v>27.9503</v>
      </c>
      <c r="L78" s="43">
        <v>27.2951</v>
      </c>
      <c r="M78" s="55">
        <v>30.7121</v>
      </c>
      <c r="N78" s="61">
        <f>IF(SUM('Total Number of Participants'!B78:M78)&gt;0,'Food Costs'!N78/SUM('Total Number of Participants'!B78:M78)," ")</f>
        <v>28.56304669273486</v>
      </c>
      <c r="O78" s="48"/>
    </row>
    <row r="79" spans="1:15" ht="12" customHeight="1">
      <c r="A79" s="10" t="str">
        <f>'Pregnant Women Participating'!A79</f>
        <v>Ute Mountain Ute Tribe, CO</v>
      </c>
      <c r="B79" s="42">
        <v>43.8571</v>
      </c>
      <c r="C79" s="43">
        <v>44.0208</v>
      </c>
      <c r="D79" s="43">
        <v>47.6561</v>
      </c>
      <c r="E79" s="43">
        <v>50.2371</v>
      </c>
      <c r="F79" s="43">
        <v>48.6667</v>
      </c>
      <c r="G79" s="43">
        <v>50.932</v>
      </c>
      <c r="H79" s="43">
        <v>46.6829</v>
      </c>
      <c r="I79" s="43">
        <v>43.0369</v>
      </c>
      <c r="J79" s="43">
        <v>42.4361</v>
      </c>
      <c r="K79" s="43">
        <v>47.6923</v>
      </c>
      <c r="L79" s="43">
        <v>42.1091</v>
      </c>
      <c r="M79" s="55">
        <v>39.8387</v>
      </c>
      <c r="N79" s="61">
        <f>IF(SUM('Total Number of Participants'!B79:M79)&gt;0,'Food Costs'!N79/SUM('Total Number of Participants'!B79:M79)," ")</f>
        <v>45.5032154340836</v>
      </c>
      <c r="O79" s="48"/>
    </row>
    <row r="80" spans="1:15" ht="12" customHeight="1">
      <c r="A80" s="10" t="str">
        <f>'Pregnant Women Participating'!A80</f>
        <v>Omaha Sioux, NE</v>
      </c>
      <c r="B80" s="42">
        <v>72.6869</v>
      </c>
      <c r="C80" s="43">
        <v>76.3553</v>
      </c>
      <c r="D80" s="43">
        <v>77.7764</v>
      </c>
      <c r="E80" s="43">
        <v>78.3535</v>
      </c>
      <c r="F80" s="43">
        <v>72.0245</v>
      </c>
      <c r="G80" s="43">
        <v>72.5503</v>
      </c>
      <c r="H80" s="43">
        <v>70.9392</v>
      </c>
      <c r="I80" s="43">
        <v>89.9438</v>
      </c>
      <c r="J80" s="43">
        <v>69.024</v>
      </c>
      <c r="K80" s="43">
        <v>73.3056</v>
      </c>
      <c r="L80" s="43">
        <v>73.6764</v>
      </c>
      <c r="M80" s="55">
        <v>68.53</v>
      </c>
      <c r="N80" s="61">
        <f>IF(SUM('Total Number of Participants'!B80:M80)&gt;0,'Food Costs'!N80/SUM('Total Number of Participants'!B80:M80)," ")</f>
        <v>74.62639068564036</v>
      </c>
      <c r="O80" s="48"/>
    </row>
    <row r="81" spans="1:15" ht="12" customHeight="1">
      <c r="A81" s="10" t="str">
        <f>'Pregnant Women Participating'!A81</f>
        <v>Santee Sioux, NE</v>
      </c>
      <c r="B81" s="42">
        <v>78.871</v>
      </c>
      <c r="C81" s="43">
        <v>73.2823</v>
      </c>
      <c r="D81" s="43">
        <v>74.7851</v>
      </c>
      <c r="E81" s="43">
        <v>72.4286</v>
      </c>
      <c r="F81" s="43">
        <v>76.5873</v>
      </c>
      <c r="G81" s="43">
        <v>81.7222</v>
      </c>
      <c r="H81" s="43">
        <v>79.3621</v>
      </c>
      <c r="I81" s="43">
        <v>72.4955</v>
      </c>
      <c r="J81" s="43">
        <v>68.8142</v>
      </c>
      <c r="K81" s="43">
        <v>73.25</v>
      </c>
      <c r="L81" s="43">
        <v>65.6585</v>
      </c>
      <c r="M81" s="55">
        <v>64.9091</v>
      </c>
      <c r="N81" s="61">
        <f>IF(SUM('Total Number of Participants'!B81:M81)&gt;0,'Food Costs'!N81/SUM('Total Number of Participants'!B81:M81)," ")</f>
        <v>73.56082474226804</v>
      </c>
      <c r="O81" s="48"/>
    </row>
    <row r="82" spans="1:15" ht="12" customHeight="1">
      <c r="A82" s="10" t="str">
        <f>'Pregnant Women Participating'!A82</f>
        <v>Winnebago Tribe, NE</v>
      </c>
      <c r="B82" s="42">
        <v>69.4783</v>
      </c>
      <c r="C82" s="43">
        <v>67.8276</v>
      </c>
      <c r="D82" s="43">
        <v>70.6398</v>
      </c>
      <c r="E82" s="43">
        <v>68.2116</v>
      </c>
      <c r="F82" s="43">
        <v>67.4382</v>
      </c>
      <c r="G82" s="43">
        <v>69.1667</v>
      </c>
      <c r="H82" s="43">
        <v>64.5098</v>
      </c>
      <c r="I82" s="43">
        <v>66.1711</v>
      </c>
      <c r="J82" s="43">
        <v>63.701</v>
      </c>
      <c r="K82" s="43">
        <v>61.8088</v>
      </c>
      <c r="L82" s="43">
        <v>66.9953</v>
      </c>
      <c r="M82" s="55">
        <v>66.2436</v>
      </c>
      <c r="N82" s="61">
        <f>IF(SUM('Total Number of Participants'!B82:M82)&gt;0,'Food Costs'!N82/SUM('Total Number of Participants'!B82:M82)," ")</f>
        <v>66.80099709181553</v>
      </c>
      <c r="O82" s="48"/>
    </row>
    <row r="83" spans="1:15" ht="12" customHeight="1">
      <c r="A83" s="10" t="str">
        <f>'Pregnant Women Participating'!A83</f>
        <v>Standing Rock Sioux Tribe, ND</v>
      </c>
      <c r="B83" s="42">
        <v>52.5439</v>
      </c>
      <c r="C83" s="43">
        <v>54.9862</v>
      </c>
      <c r="D83" s="43">
        <v>56.1126</v>
      </c>
      <c r="E83" s="43">
        <v>58.2641</v>
      </c>
      <c r="F83" s="43">
        <v>50.8797</v>
      </c>
      <c r="G83" s="43">
        <v>53.1546</v>
      </c>
      <c r="H83" s="43">
        <v>50.856</v>
      </c>
      <c r="I83" s="43">
        <v>49.5108</v>
      </c>
      <c r="J83" s="43">
        <v>52.8007</v>
      </c>
      <c r="K83" s="43">
        <v>49.5913</v>
      </c>
      <c r="L83" s="43">
        <v>45.7657</v>
      </c>
      <c r="M83" s="55">
        <v>45.6623</v>
      </c>
      <c r="N83" s="61">
        <f>IF(SUM('Total Number of Participants'!B83:M83)&gt;0,'Food Costs'!N83/SUM('Total Number of Participants'!B83:M83)," ")</f>
        <v>51.68512110726643</v>
      </c>
      <c r="O83" s="48"/>
    </row>
    <row r="84" spans="1:15" ht="12" customHeight="1">
      <c r="A84" s="10" t="str">
        <f>'Pregnant Women Participating'!A84</f>
        <v>Three Affiliated Tribes, ND</v>
      </c>
      <c r="B84" s="42">
        <v>80.642</v>
      </c>
      <c r="C84" s="43">
        <v>75.2861</v>
      </c>
      <c r="D84" s="43">
        <v>87.5741</v>
      </c>
      <c r="E84" s="43">
        <v>80.8269</v>
      </c>
      <c r="F84" s="43">
        <v>81.9936</v>
      </c>
      <c r="G84" s="43">
        <v>83.1677</v>
      </c>
      <c r="H84" s="43">
        <v>78.5818</v>
      </c>
      <c r="I84" s="43">
        <v>82.2233</v>
      </c>
      <c r="J84" s="43">
        <v>86.1206</v>
      </c>
      <c r="K84" s="43">
        <v>77.6222</v>
      </c>
      <c r="L84" s="43">
        <v>77.1043</v>
      </c>
      <c r="M84" s="55">
        <v>75.627</v>
      </c>
      <c r="N84" s="61">
        <f>IF(SUM('Total Number of Participants'!B84:M84)&gt;0,'Food Costs'!N84/SUM('Total Number of Participants'!B84:M84)," ")</f>
        <v>80.55412038233014</v>
      </c>
      <c r="O84" s="48"/>
    </row>
    <row r="85" spans="1:15" ht="12" customHeight="1">
      <c r="A85" s="10" t="str">
        <f>'Pregnant Women Participating'!A85</f>
        <v>Cheyenne River Sioux, SD</v>
      </c>
      <c r="B85" s="42">
        <v>65.2503</v>
      </c>
      <c r="C85" s="43">
        <v>66.1697</v>
      </c>
      <c r="D85" s="43">
        <v>64.0871</v>
      </c>
      <c r="E85" s="43">
        <v>62.7152</v>
      </c>
      <c r="F85" s="43">
        <v>63.2067</v>
      </c>
      <c r="G85" s="43">
        <v>63.4031</v>
      </c>
      <c r="H85" s="43">
        <v>61.6937</v>
      </c>
      <c r="I85" s="43">
        <v>60.4092</v>
      </c>
      <c r="J85" s="43">
        <v>60.8202</v>
      </c>
      <c r="K85" s="43">
        <v>62.3131</v>
      </c>
      <c r="L85" s="43">
        <v>60.8548</v>
      </c>
      <c r="M85" s="55">
        <v>61.9254</v>
      </c>
      <c r="N85" s="61">
        <f>IF(SUM('Total Number of Participants'!B85:M85)&gt;0,'Food Costs'!N85/SUM('Total Number of Participants'!B85:M85)," ")</f>
        <v>62.7847295864263</v>
      </c>
      <c r="O85" s="48"/>
    </row>
    <row r="86" spans="1:15" ht="12" customHeight="1">
      <c r="A86" s="10" t="str">
        <f>'Pregnant Women Participating'!A86</f>
        <v>Rosebud Sioux, SD</v>
      </c>
      <c r="B86" s="42">
        <v>61.0389</v>
      </c>
      <c r="C86" s="43">
        <v>54.7584</v>
      </c>
      <c r="D86" s="43">
        <v>56.1207</v>
      </c>
      <c r="E86" s="43">
        <v>53.6265</v>
      </c>
      <c r="F86" s="43">
        <v>55.8625</v>
      </c>
      <c r="G86" s="43">
        <v>45.4521</v>
      </c>
      <c r="H86" s="43">
        <v>46.0875</v>
      </c>
      <c r="I86" s="43">
        <v>45.1745</v>
      </c>
      <c r="J86" s="43">
        <v>44.7693</v>
      </c>
      <c r="K86" s="43">
        <v>46.8282</v>
      </c>
      <c r="L86" s="43">
        <v>48.3767</v>
      </c>
      <c r="M86" s="55">
        <v>52.1881</v>
      </c>
      <c r="N86" s="61">
        <f>IF(SUM('Total Number of Participants'!B86:M86)&gt;0,'Food Costs'!N86/SUM('Total Number of Participants'!B86:M86)," ")</f>
        <v>50.95450513242935</v>
      </c>
      <c r="O86" s="48"/>
    </row>
    <row r="87" spans="1:15" ht="12" customHeight="1">
      <c r="A87" s="10" t="str">
        <f>'Pregnant Women Participating'!A87</f>
        <v>Northern Arapahoe, WY</v>
      </c>
      <c r="B87" s="42">
        <v>66.2885</v>
      </c>
      <c r="C87" s="43">
        <v>63.8333</v>
      </c>
      <c r="D87" s="43">
        <v>54.9428</v>
      </c>
      <c r="E87" s="43">
        <v>54.3561</v>
      </c>
      <c r="F87" s="43">
        <v>52.7737</v>
      </c>
      <c r="G87" s="43">
        <v>54.9375</v>
      </c>
      <c r="H87" s="43">
        <v>60.8479</v>
      </c>
      <c r="I87" s="43">
        <v>61.0811</v>
      </c>
      <c r="J87" s="43">
        <v>56.7757</v>
      </c>
      <c r="K87" s="43">
        <v>62.7234</v>
      </c>
      <c r="L87" s="43">
        <v>64.2736</v>
      </c>
      <c r="M87" s="55">
        <v>66.3135</v>
      </c>
      <c r="N87" s="61">
        <f>IF(SUM('Total Number of Participants'!B87:M87)&gt;0,'Food Costs'!N87/SUM('Total Number of Participants'!B87:M87)," ")</f>
        <v>59.522538447940605</v>
      </c>
      <c r="O87" s="48"/>
    </row>
    <row r="88" spans="1:15" ht="12" customHeight="1">
      <c r="A88" s="10" t="str">
        <f>'Pregnant Women Participating'!A88</f>
        <v>Shoshone Tribe, WY</v>
      </c>
      <c r="B88" s="42">
        <v>57.3508</v>
      </c>
      <c r="C88" s="43">
        <v>62.1882</v>
      </c>
      <c r="D88" s="43">
        <v>79.3314</v>
      </c>
      <c r="E88" s="43">
        <v>63.7126</v>
      </c>
      <c r="F88" s="43">
        <v>64.791</v>
      </c>
      <c r="G88" s="43">
        <v>61.7539</v>
      </c>
      <c r="H88" s="43">
        <v>56.8163</v>
      </c>
      <c r="I88" s="43">
        <v>56.8814</v>
      </c>
      <c r="J88" s="43">
        <v>54.2165</v>
      </c>
      <c r="K88" s="43">
        <v>49.3757</v>
      </c>
      <c r="L88" s="43">
        <v>52.5882</v>
      </c>
      <c r="M88" s="55">
        <v>53.9275</v>
      </c>
      <c r="N88" s="61">
        <f>IF(SUM('Total Number of Participants'!B88:M88)&gt;0,'Food Costs'!N88/SUM('Total Number of Participants'!B88:M88)," ")</f>
        <v>59.2675930076199</v>
      </c>
      <c r="O88" s="48"/>
    </row>
    <row r="89" spans="1:15" s="23" customFormat="1" ht="24.75" customHeight="1">
      <c r="A89" s="19" t="str">
        <f>'Pregnant Women Participating'!A89</f>
        <v>Mountain Plains</v>
      </c>
      <c r="B89" s="44">
        <v>35.779</v>
      </c>
      <c r="C89" s="45">
        <v>36.9377</v>
      </c>
      <c r="D89" s="45">
        <v>36.1009</v>
      </c>
      <c r="E89" s="45">
        <v>35.2046</v>
      </c>
      <c r="F89" s="45">
        <v>34.0476</v>
      </c>
      <c r="G89" s="45">
        <v>33.2297</v>
      </c>
      <c r="H89" s="45">
        <v>32.7812</v>
      </c>
      <c r="I89" s="45">
        <v>32.2128</v>
      </c>
      <c r="J89" s="45">
        <v>32.5589</v>
      </c>
      <c r="K89" s="45">
        <v>33.8301</v>
      </c>
      <c r="L89" s="45">
        <v>33.4595</v>
      </c>
      <c r="M89" s="54">
        <v>35.2647</v>
      </c>
      <c r="N89" s="62">
        <f>IF(SUM('Total Number of Participants'!B89:M89)&gt;0,'Food Costs'!N89/SUM('Total Number of Participants'!B89:M89)," ")</f>
        <v>34.27237707410789</v>
      </c>
      <c r="O89" s="48"/>
    </row>
    <row r="90" spans="1:15" ht="12" customHeight="1">
      <c r="A90" s="11" t="str">
        <f>'Pregnant Women Participating'!A90</f>
        <v>Alaska</v>
      </c>
      <c r="B90" s="42">
        <v>53.0597</v>
      </c>
      <c r="C90" s="43">
        <v>50.8213</v>
      </c>
      <c r="D90" s="43">
        <v>54.8111</v>
      </c>
      <c r="E90" s="43">
        <v>54.7675</v>
      </c>
      <c r="F90" s="43">
        <v>51.2729</v>
      </c>
      <c r="G90" s="43">
        <v>53.3221</v>
      </c>
      <c r="H90" s="43">
        <v>53.1489</v>
      </c>
      <c r="I90" s="43">
        <v>53.0101</v>
      </c>
      <c r="J90" s="43">
        <v>54.6205</v>
      </c>
      <c r="K90" s="43">
        <v>53.8625</v>
      </c>
      <c r="L90" s="43">
        <v>55.3</v>
      </c>
      <c r="M90" s="55">
        <v>53.5876</v>
      </c>
      <c r="N90" s="61">
        <f>IF(SUM('Total Number of Participants'!B90:M90)&gt;0,'Food Costs'!N90/SUM('Total Number of Participants'!B90:M90)," ")</f>
        <v>53.485089995868194</v>
      </c>
      <c r="O90" s="48"/>
    </row>
    <row r="91" spans="1:15" ht="12" customHeight="1">
      <c r="A91" s="11" t="str">
        <f>'Pregnant Women Participating'!A91</f>
        <v>American Samoa</v>
      </c>
      <c r="B91" s="42">
        <v>72.2318</v>
      </c>
      <c r="C91" s="43">
        <v>72.2721</v>
      </c>
      <c r="D91" s="43">
        <v>70.6264</v>
      </c>
      <c r="E91" s="43">
        <v>70.5431</v>
      </c>
      <c r="F91" s="43">
        <v>70.2093</v>
      </c>
      <c r="G91" s="43">
        <v>70.0177</v>
      </c>
      <c r="H91" s="43">
        <v>70.2793</v>
      </c>
      <c r="I91" s="43">
        <v>70.2084</v>
      </c>
      <c r="J91" s="43">
        <v>69.9332</v>
      </c>
      <c r="K91" s="43">
        <v>70.084</v>
      </c>
      <c r="L91" s="43">
        <v>70.3551</v>
      </c>
      <c r="M91" s="55">
        <v>68.2514</v>
      </c>
      <c r="N91" s="61">
        <f>IF(SUM('Total Number of Participants'!B91:M91)&gt;0,'Food Costs'!N91/SUM('Total Number of Participants'!B91:M91)," ")</f>
        <v>70.41760067885302</v>
      </c>
      <c r="O91" s="48"/>
    </row>
    <row r="92" spans="1:15" ht="12" customHeight="1">
      <c r="A92" s="11" t="str">
        <f>'Pregnant Women Participating'!A92</f>
        <v>Arizona</v>
      </c>
      <c r="B92" s="42">
        <v>40.6934</v>
      </c>
      <c r="C92" s="43">
        <v>41.6081</v>
      </c>
      <c r="D92" s="43">
        <v>42.5645</v>
      </c>
      <c r="E92" s="43">
        <v>43.3195</v>
      </c>
      <c r="F92" s="43">
        <v>42.4177</v>
      </c>
      <c r="G92" s="43">
        <v>41.8906</v>
      </c>
      <c r="H92" s="43">
        <v>41.6597</v>
      </c>
      <c r="I92" s="43">
        <v>41.5742</v>
      </c>
      <c r="J92" s="43">
        <v>41.4113</v>
      </c>
      <c r="K92" s="43">
        <v>41.5646</v>
      </c>
      <c r="L92" s="43">
        <v>41.7013</v>
      </c>
      <c r="M92" s="55">
        <v>41.215</v>
      </c>
      <c r="N92" s="61">
        <f>IF(SUM('Total Number of Participants'!B92:M92)&gt;0,'Food Costs'!N92/SUM('Total Number of Participants'!B92:M92)," ")</f>
        <v>41.799346655207636</v>
      </c>
      <c r="O92" s="48"/>
    </row>
    <row r="93" spans="1:15" ht="12" customHeight="1">
      <c r="A93" s="11" t="str">
        <f>'Pregnant Women Participating'!A93</f>
        <v>California</v>
      </c>
      <c r="B93" s="42">
        <v>45.0094</v>
      </c>
      <c r="C93" s="43">
        <v>44.7207</v>
      </c>
      <c r="D93" s="43">
        <v>44.5268</v>
      </c>
      <c r="E93" s="43">
        <v>44.6207</v>
      </c>
      <c r="F93" s="43">
        <v>43.7956</v>
      </c>
      <c r="G93" s="43">
        <v>43.2142</v>
      </c>
      <c r="H93" s="43">
        <v>42.9974</v>
      </c>
      <c r="I93" s="43">
        <v>42.9598</v>
      </c>
      <c r="J93" s="43">
        <v>43.2595</v>
      </c>
      <c r="K93" s="43">
        <v>43.3491</v>
      </c>
      <c r="L93" s="43">
        <v>43.6927</v>
      </c>
      <c r="M93" s="55">
        <v>44.2205</v>
      </c>
      <c r="N93" s="61">
        <f>IF(SUM('Total Number of Participants'!B93:M93)&gt;0,'Food Costs'!N93/SUM('Total Number of Participants'!B93:M93)," ")</f>
        <v>43.86075260747118</v>
      </c>
      <c r="O93" s="48"/>
    </row>
    <row r="94" spans="1:15" ht="12" customHeight="1">
      <c r="A94" s="11" t="str">
        <f>'Pregnant Women Participating'!A94</f>
        <v>Guam</v>
      </c>
      <c r="B94" s="42">
        <v>70.5433</v>
      </c>
      <c r="C94" s="43">
        <v>71.6376</v>
      </c>
      <c r="D94" s="43">
        <v>70.7507</v>
      </c>
      <c r="E94" s="43">
        <v>76.2173</v>
      </c>
      <c r="F94" s="43">
        <v>78.2133</v>
      </c>
      <c r="G94" s="43">
        <v>78.2651</v>
      </c>
      <c r="H94" s="43">
        <v>76.5306</v>
      </c>
      <c r="I94" s="43">
        <v>77.2519</v>
      </c>
      <c r="J94" s="43">
        <v>75.7925</v>
      </c>
      <c r="K94" s="43">
        <v>75.4937</v>
      </c>
      <c r="L94" s="43">
        <v>76.0256</v>
      </c>
      <c r="M94" s="55">
        <v>75.1424</v>
      </c>
      <c r="N94" s="61">
        <f>IF(SUM('Total Number of Participants'!B94:M94)&gt;0,'Food Costs'!N94/SUM('Total Number of Participants'!B94:M94)," ")</f>
        <v>75.10386426386518</v>
      </c>
      <c r="O94" s="48"/>
    </row>
    <row r="95" spans="1:15" ht="12" customHeight="1">
      <c r="A95" s="11" t="str">
        <f>'Pregnant Women Participating'!A95</f>
        <v>Hawaii</v>
      </c>
      <c r="B95" s="42">
        <v>56.8691</v>
      </c>
      <c r="C95" s="43">
        <v>55.7084</v>
      </c>
      <c r="D95" s="43">
        <v>56.208</v>
      </c>
      <c r="E95" s="43">
        <v>55.694</v>
      </c>
      <c r="F95" s="43">
        <v>53.9064</v>
      </c>
      <c r="G95" s="43">
        <v>51.9536</v>
      </c>
      <c r="H95" s="43">
        <v>53.5254</v>
      </c>
      <c r="I95" s="43">
        <v>52.7038</v>
      </c>
      <c r="J95" s="43">
        <v>53.9292</v>
      </c>
      <c r="K95" s="43">
        <v>52.7018</v>
      </c>
      <c r="L95" s="43">
        <v>54.1784</v>
      </c>
      <c r="M95" s="55">
        <v>52.8609</v>
      </c>
      <c r="N95" s="61">
        <f>IF(SUM('Total Number of Participants'!B95:M95)&gt;0,'Food Costs'!N95/SUM('Total Number of Participants'!B95:M95)," ")</f>
        <v>54.17891657488987</v>
      </c>
      <c r="O95" s="48"/>
    </row>
    <row r="96" spans="1:15" ht="12" customHeight="1">
      <c r="A96" s="11" t="str">
        <f>'Pregnant Women Participating'!A96</f>
        <v>Idaho</v>
      </c>
      <c r="B96" s="42">
        <v>38.9713</v>
      </c>
      <c r="C96" s="43">
        <v>38.1489</v>
      </c>
      <c r="D96" s="43">
        <v>38.9608</v>
      </c>
      <c r="E96" s="43">
        <v>38.712</v>
      </c>
      <c r="F96" s="43">
        <v>36.2771</v>
      </c>
      <c r="G96" s="43">
        <v>36.2623</v>
      </c>
      <c r="H96" s="43">
        <v>36.0634</v>
      </c>
      <c r="I96" s="43">
        <v>35.8683</v>
      </c>
      <c r="J96" s="43">
        <v>35.1569</v>
      </c>
      <c r="K96" s="43">
        <v>35.6593</v>
      </c>
      <c r="L96" s="43">
        <v>35.5289</v>
      </c>
      <c r="M96" s="55">
        <v>35.4027</v>
      </c>
      <c r="N96" s="61">
        <f>IF(SUM('Total Number of Participants'!B96:M96)&gt;0,'Food Costs'!N96/SUM('Total Number of Participants'!B96:M96)," ")</f>
        <v>36.73517872160721</v>
      </c>
      <c r="O96" s="48"/>
    </row>
    <row r="97" spans="1:15" ht="12" customHeight="1">
      <c r="A97" s="11" t="str">
        <f>'Pregnant Women Participating'!A97</f>
        <v>Nevada</v>
      </c>
      <c r="B97" s="42">
        <v>35.6606</v>
      </c>
      <c r="C97" s="43">
        <v>35.3189</v>
      </c>
      <c r="D97" s="43">
        <v>35.2304</v>
      </c>
      <c r="E97" s="43">
        <v>34.8898</v>
      </c>
      <c r="F97" s="43">
        <v>33.377</v>
      </c>
      <c r="G97" s="43">
        <v>33.1784</v>
      </c>
      <c r="H97" s="43">
        <v>32.1162</v>
      </c>
      <c r="I97" s="43">
        <v>32.5451</v>
      </c>
      <c r="J97" s="43">
        <v>31.5699</v>
      </c>
      <c r="K97" s="43">
        <v>31.907</v>
      </c>
      <c r="L97" s="43">
        <v>31.321</v>
      </c>
      <c r="M97" s="55">
        <v>30.8298</v>
      </c>
      <c r="N97" s="61">
        <f>IF(SUM('Total Number of Participants'!B97:M97)&gt;0,'Food Costs'!N97/SUM('Total Number of Participants'!B97:M97)," ")</f>
        <v>33.13128147197434</v>
      </c>
      <c r="O97" s="48"/>
    </row>
    <row r="98" spans="1:15" ht="12" customHeight="1">
      <c r="A98" s="11" t="str">
        <f>'Pregnant Women Participating'!A98</f>
        <v>Oregon</v>
      </c>
      <c r="B98" s="42">
        <v>39.5158</v>
      </c>
      <c r="C98" s="43">
        <v>39.7172</v>
      </c>
      <c r="D98" s="43">
        <v>39.7772</v>
      </c>
      <c r="E98" s="43">
        <v>39.3693</v>
      </c>
      <c r="F98" s="43">
        <v>38.2019</v>
      </c>
      <c r="G98" s="43">
        <v>36.9098</v>
      </c>
      <c r="H98" s="43">
        <v>35.5386</v>
      </c>
      <c r="I98" s="43">
        <v>35.8095</v>
      </c>
      <c r="J98" s="43">
        <v>34.5827</v>
      </c>
      <c r="K98" s="43">
        <v>33.9371</v>
      </c>
      <c r="L98" s="43">
        <v>34.3918</v>
      </c>
      <c r="M98" s="55">
        <v>36.2871</v>
      </c>
      <c r="N98" s="61">
        <f>IF(SUM('Total Number of Participants'!B98:M98)&gt;0,'Food Costs'!N98/SUM('Total Number of Participants'!B98:M98)," ")</f>
        <v>36.98957598252215</v>
      </c>
      <c r="O98" s="48"/>
    </row>
    <row r="99" spans="1:15" ht="12" customHeight="1">
      <c r="A99" s="11" t="str">
        <f>'Pregnant Women Participating'!A99</f>
        <v>Washington</v>
      </c>
      <c r="B99" s="42">
        <v>44.9833</v>
      </c>
      <c r="C99" s="43">
        <v>44.726</v>
      </c>
      <c r="D99" s="43">
        <v>44.421</v>
      </c>
      <c r="E99" s="43">
        <v>44.8325</v>
      </c>
      <c r="F99" s="43">
        <v>43.3616</v>
      </c>
      <c r="G99" s="43">
        <v>42.2065</v>
      </c>
      <c r="H99" s="43">
        <v>42.362</v>
      </c>
      <c r="I99" s="43">
        <v>41.9458</v>
      </c>
      <c r="J99" s="43">
        <v>43.872</v>
      </c>
      <c r="K99" s="43">
        <v>41.7992</v>
      </c>
      <c r="L99" s="43">
        <v>41.9884</v>
      </c>
      <c r="M99" s="55">
        <v>41.1993</v>
      </c>
      <c r="N99" s="61">
        <f>IF(SUM('Total Number of Participants'!B99:M99)&gt;0,'Food Costs'!N99/SUM('Total Number of Participants'!B99:M99)," ")</f>
        <v>43.11796304643284</v>
      </c>
      <c r="O99" s="48"/>
    </row>
    <row r="100" spans="1:15" ht="12" customHeight="1">
      <c r="A100" s="11" t="str">
        <f>'Pregnant Women Participating'!A100</f>
        <v>Northern Marianas</v>
      </c>
      <c r="B100" s="42">
        <v>63.0607</v>
      </c>
      <c r="C100" s="43">
        <v>62.4875</v>
      </c>
      <c r="D100" s="43">
        <v>61.9434</v>
      </c>
      <c r="E100" s="43">
        <v>62.742</v>
      </c>
      <c r="F100" s="43">
        <v>62.9941</v>
      </c>
      <c r="G100" s="43">
        <v>63.6991</v>
      </c>
      <c r="H100" s="43">
        <v>64.1494</v>
      </c>
      <c r="I100" s="43">
        <v>63.796</v>
      </c>
      <c r="J100" s="43">
        <v>64.0246</v>
      </c>
      <c r="K100" s="43">
        <v>63.8107</v>
      </c>
      <c r="L100" s="43">
        <v>64.1094</v>
      </c>
      <c r="M100" s="55">
        <v>65.4441</v>
      </c>
      <c r="N100" s="61">
        <f>IF(SUM('Total Number of Participants'!B100:M100)&gt;0,'Food Costs'!N100/SUM('Total Number of Participants'!B100:M100)," ")</f>
        <v>63.60093748145804</v>
      </c>
      <c r="O100" s="48"/>
    </row>
    <row r="101" spans="1:15" ht="12" customHeight="1">
      <c r="A101" s="11" t="str">
        <f>'Pregnant Women Participating'!A101</f>
        <v>Inter-Tribal Council, AZ</v>
      </c>
      <c r="B101" s="42">
        <v>39.6705</v>
      </c>
      <c r="C101" s="43">
        <v>38.9265</v>
      </c>
      <c r="D101" s="43">
        <v>39.541</v>
      </c>
      <c r="E101" s="43">
        <v>38.4414</v>
      </c>
      <c r="F101" s="43">
        <v>36.4224</v>
      </c>
      <c r="G101" s="43">
        <v>37.0005</v>
      </c>
      <c r="H101" s="43">
        <v>36.8463</v>
      </c>
      <c r="I101" s="43">
        <v>37.0365</v>
      </c>
      <c r="J101" s="43">
        <v>36.2149</v>
      </c>
      <c r="K101" s="43">
        <v>36.1815</v>
      </c>
      <c r="L101" s="43">
        <v>36.2789</v>
      </c>
      <c r="M101" s="55">
        <v>36.5854</v>
      </c>
      <c r="N101" s="61">
        <f>IF(SUM('Total Number of Participants'!B101:M101)&gt;0,'Food Costs'!N101/SUM('Total Number of Participants'!B101:M101)," ")</f>
        <v>37.43368439645846</v>
      </c>
      <c r="O101" s="48"/>
    </row>
    <row r="102" spans="1:15" ht="12" customHeight="1">
      <c r="A102" s="11" t="str">
        <f>'Pregnant Women Participating'!A102</f>
        <v>Navajo Nation, AZ</v>
      </c>
      <c r="B102" s="42">
        <v>52.881</v>
      </c>
      <c r="C102" s="43">
        <v>53.1729</v>
      </c>
      <c r="D102" s="43">
        <v>53.0141</v>
      </c>
      <c r="E102" s="43">
        <v>51.6552</v>
      </c>
      <c r="F102" s="43">
        <v>49.7695</v>
      </c>
      <c r="G102" s="43">
        <v>50.4532</v>
      </c>
      <c r="H102" s="43">
        <v>50.3593</v>
      </c>
      <c r="I102" s="43">
        <v>49.3232</v>
      </c>
      <c r="J102" s="43">
        <v>45.774</v>
      </c>
      <c r="K102" s="43">
        <v>44.4591</v>
      </c>
      <c r="L102" s="43">
        <v>43.6562</v>
      </c>
      <c r="M102" s="55">
        <v>41.3131</v>
      </c>
      <c r="N102" s="61">
        <f>IF(SUM('Total Number of Participants'!B102:M102)&gt;0,'Food Costs'!N102/SUM('Total Number of Participants'!B102:M102)," ")</f>
        <v>48.872796836621774</v>
      </c>
      <c r="O102" s="48"/>
    </row>
    <row r="103" spans="1:15" ht="12" customHeight="1">
      <c r="A103" s="11" t="str">
        <f>'Pregnant Women Participating'!A103</f>
        <v>Inter-Tribal Council, NV</v>
      </c>
      <c r="B103" s="42">
        <v>38.0207</v>
      </c>
      <c r="C103" s="43">
        <v>38.2844</v>
      </c>
      <c r="D103" s="43">
        <v>38.3022</v>
      </c>
      <c r="E103" s="43">
        <v>38.1071</v>
      </c>
      <c r="F103" s="43">
        <v>35.7684</v>
      </c>
      <c r="G103" s="43">
        <v>36.0426</v>
      </c>
      <c r="H103" s="43">
        <v>34.4556</v>
      </c>
      <c r="I103" s="43">
        <v>34.7366</v>
      </c>
      <c r="J103" s="43">
        <v>34.6008</v>
      </c>
      <c r="K103" s="43">
        <v>34.6096</v>
      </c>
      <c r="L103" s="43">
        <v>38.0941</v>
      </c>
      <c r="M103" s="55">
        <v>31.8527</v>
      </c>
      <c r="N103" s="61">
        <f>IF(SUM('Total Number of Participants'!B103:M103)&gt;0,'Food Costs'!N103/SUM('Total Number of Participants'!B103:M103)," ")</f>
        <v>36.07703040800616</v>
      </c>
      <c r="O103" s="48"/>
    </row>
    <row r="104" spans="1:15" s="23" customFormat="1" ht="24.75" customHeight="1">
      <c r="A104" s="19" t="str">
        <f>'Pregnant Women Participating'!A104</f>
        <v>Western Region</v>
      </c>
      <c r="B104" s="44">
        <v>44.447</v>
      </c>
      <c r="C104" s="45">
        <v>44.2483</v>
      </c>
      <c r="D104" s="45">
        <v>44.2387</v>
      </c>
      <c r="E104" s="45">
        <v>44.3597</v>
      </c>
      <c r="F104" s="45">
        <v>43.3461</v>
      </c>
      <c r="G104" s="45">
        <v>42.7341</v>
      </c>
      <c r="H104" s="45">
        <v>42.4946</v>
      </c>
      <c r="I104" s="45">
        <v>42.4317</v>
      </c>
      <c r="J104" s="45">
        <v>42.7032</v>
      </c>
      <c r="K104" s="45">
        <v>42.5379</v>
      </c>
      <c r="L104" s="45">
        <v>42.838</v>
      </c>
      <c r="M104" s="54">
        <v>43.064</v>
      </c>
      <c r="N104" s="62">
        <f>IF(SUM('Total Number of Participants'!B104:M104)&gt;0,'Food Costs'!N104/SUM('Total Number of Participants'!B104:M104)," ")</f>
        <v>43.28160646897385</v>
      </c>
      <c r="O104" s="48"/>
    </row>
    <row r="105" spans="1:15" s="38" customFormat="1" ht="16.5" customHeight="1" thickBot="1">
      <c r="A105" s="35" t="str">
        <f>'Pregnant Women Participating'!A105</f>
        <v>TOTAL</v>
      </c>
      <c r="B105" s="46">
        <v>44.2435</v>
      </c>
      <c r="C105" s="47">
        <v>43.8556</v>
      </c>
      <c r="D105" s="47">
        <v>43.7006</v>
      </c>
      <c r="E105" s="47">
        <v>43.6688</v>
      </c>
      <c r="F105" s="47">
        <v>42.1888</v>
      </c>
      <c r="G105" s="47">
        <v>42.1864</v>
      </c>
      <c r="H105" s="47">
        <v>41.5968</v>
      </c>
      <c r="I105" s="47">
        <v>41.4416</v>
      </c>
      <c r="J105" s="47">
        <v>41.5079</v>
      </c>
      <c r="K105" s="47">
        <v>41.1585</v>
      </c>
      <c r="L105" s="47">
        <v>41.4859</v>
      </c>
      <c r="M105" s="56">
        <v>41.8688</v>
      </c>
      <c r="N105" s="63">
        <f>IF(SUM('Total Number of Participants'!B105:M105)&gt;0,'Food Costs'!N105/SUM('Total Number of Participants'!B105:M105)," ")</f>
        <v>42.39779758241423</v>
      </c>
      <c r="O105" s="48"/>
    </row>
    <row r="106" spans="1:14" s="7" customFormat="1" ht="12.75" customHeight="1" thickTop="1">
      <c r="A106" s="12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ht="12">
      <c r="A107" s="12"/>
    </row>
    <row r="108" spans="1:14" s="34" customFormat="1" ht="12.75">
      <c r="A108" s="14" t="s">
        <v>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cmountjoy</cp:lastModifiedBy>
  <cp:lastPrinted>2007-07-12T20:45:57Z</cp:lastPrinted>
  <dcterms:created xsi:type="dcterms:W3CDTF">2003-03-31T18:32:09Z</dcterms:created>
  <dcterms:modified xsi:type="dcterms:W3CDTF">2013-03-08T12:50:21Z</dcterms:modified>
  <cp:category/>
  <cp:version/>
  <cp:contentType/>
  <cp:contentStatus/>
</cp:coreProperties>
</file>