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1340" windowHeight="6735" tabRatio="894" activeTab="0"/>
  </bookViews>
  <sheets>
    <sheet name="Topline Results USCACE (F)" sheetId="1" r:id="rId1"/>
  </sheets>
  <definedNames/>
  <calcPr fullCalcOnLoad="1"/>
</workbook>
</file>

<file path=xl/sharedStrings.xml><?xml version="1.0" encoding="utf-8"?>
<sst xmlns="http://schemas.openxmlformats.org/spreadsheetml/2006/main" count="476" uniqueCount="194">
  <si>
    <t>USAID</t>
  </si>
  <si>
    <t>Agriculture</t>
  </si>
  <si>
    <t>Battle Damage Repair</t>
  </si>
  <si>
    <t>Civic Cleanup Activities</t>
  </si>
  <si>
    <t>Condolence Payments</t>
  </si>
  <si>
    <t>Economic, Financial and Management Improvements (this includes Micro Grants)</t>
  </si>
  <si>
    <t>Education (including schools and school supplies)</t>
  </si>
  <si>
    <t>Healthcare (including health clinics and supplies)</t>
  </si>
  <si>
    <t>Temporary Contract Guards for Critical Infrastructure (this category includes Sons/Daughters of Iraq)</t>
  </si>
  <si>
    <t>Water and Sanitation</t>
  </si>
  <si>
    <t>Excellent</t>
  </si>
  <si>
    <t>Good</t>
  </si>
  <si>
    <t>Fair</t>
  </si>
  <si>
    <t>Protective Measures (including barriers and guard towers)</t>
  </si>
  <si>
    <t>Poor</t>
  </si>
  <si>
    <t>Not Applicable</t>
  </si>
  <si>
    <t>Electricity</t>
  </si>
  <si>
    <t>Rule of Law and Governance</t>
  </si>
  <si>
    <t>Telecommunications</t>
  </si>
  <si>
    <t>Repair of Civic and Cultural Facilities</t>
  </si>
  <si>
    <t>None (do not believe any funding was lost to fraud or corruption)</t>
  </si>
  <si>
    <t>Food Production and Distribution</t>
  </si>
  <si>
    <t>Civic Support Vehicles</t>
  </si>
  <si>
    <t>Former Detainee Payments</t>
  </si>
  <si>
    <t>In what position did you serve during your most recent tour in Iraq?</t>
  </si>
  <si>
    <t>In what position did you serve during your most recent tour in Iraq? - Other (please specify below)</t>
  </si>
  <si>
    <t>On average, what percentage of your  time was devoted to managing reconstruction funds during any given week (this includes planning, execution and monitoring of projects)?</t>
  </si>
  <si>
    <t>Overall, approximately how much did your office spend?</t>
  </si>
  <si>
    <t>Of all your projects, what was the highest amount spent on any one individual project?</t>
  </si>
  <si>
    <t>Thinking of ALL the projects for which you were responsible, what were the THREE MOST EFFECTIVE uses of reconstruction funds? - MOST - EFFECTIVE USES</t>
  </si>
  <si>
    <t>Of the money you spent on projects, how much do you believe was lost to fraud or corruption?</t>
  </si>
  <si>
    <t>Other (please specify below)</t>
  </si>
  <si>
    <t>Engineer Company Commander</t>
  </si>
  <si>
    <t>Keep all military age males employed to avoid getting hired by insurgents.</t>
  </si>
  <si>
    <t>Non-USACE position</t>
  </si>
  <si>
    <t>Project Engineer</t>
  </si>
  <si>
    <t>Resident Engineer OIC</t>
  </si>
  <si>
    <t>Roads and bridges</t>
  </si>
  <si>
    <t>Any project that did not have the local leadership (Imam, Sheik, etc) buy-in, approval, etc.</t>
  </si>
  <si>
    <t>Forward Engineer Support Team Member</t>
  </si>
  <si>
    <t>Long term capacity development requirements</t>
  </si>
  <si>
    <t>District Engineer</t>
  </si>
  <si>
    <t>Health</t>
  </si>
  <si>
    <t>FEST-A Team Leader/Resident Engineer (BALAD)</t>
  </si>
  <si>
    <t>Division Plans Officer</t>
  </si>
  <si>
    <t>District Commander</t>
  </si>
  <si>
    <t>Improve Health Care</t>
  </si>
  <si>
    <t>Provincial Reconstruction Engineer</t>
  </si>
  <si>
    <t>In my opinon almost all of the efforts we took were effective in one way or another.  The real issue was impact to the most people.  I did NOT see anything that was completely ineffective which is why I ahve "other" for #1.  Civic and Cultural repair (specifically Samarah Golden Mosque repair) became critical 12-18 months after I left Iraqi.</t>
  </si>
  <si>
    <t>Improve the quality of life for the population</t>
  </si>
  <si>
    <t>What the local area needed---but hard to get approval.....</t>
  </si>
  <si>
    <t>Sanitation:  From collection to transfer location to final land fill</t>
  </si>
  <si>
    <t>Lots of funds were used to increase the capacity of the Armed Forces--many facilities were left empty once completed.</t>
  </si>
  <si>
    <t>Area Engineer OIC</t>
  </si>
  <si>
    <t>Other military units</t>
  </si>
  <si>
    <t>Life, health, safety, and protection of U. S. interests and personnel</t>
  </si>
  <si>
    <t>Deputy District Engineer</t>
  </si>
  <si>
    <t>Acting Deputy District Commander and Deputy DPPM</t>
  </si>
  <si>
    <t>Transportation projects such as rail stations, roads, etc.  Police and military facilities such as border forts.</t>
  </si>
  <si>
    <t>Request from maneuver unit or land owning unit.</t>
  </si>
  <si>
    <t>Training Iraqi Engineers and Construction Trades  Education facilities</t>
  </si>
  <si>
    <t>Rail stations and railroad</t>
  </si>
  <si>
    <t>Operations and Plans Officer for GRD</t>
  </si>
  <si>
    <t>FEST-A Commander</t>
  </si>
  <si>
    <t>District Chief of Operations</t>
  </si>
  <si>
    <t>Security Sector (border, police, &amp; army facilities); Oil sector, Transportation Sector</t>
  </si>
  <si>
    <t>Improve civil infrastructure (schools, health clinics, power/oil production)</t>
  </si>
  <si>
    <t>2. security forces facilities (police stations, border forts, etc.)  3. oil production</t>
  </si>
  <si>
    <t>Battle Space Owner Recommendations</t>
  </si>
  <si>
    <t>Resident Engineer</t>
  </si>
  <si>
    <t>I worked as a USACE resident engineer managing PCO projects involving IRRF &amp; DFI funds.  These were all planned centrally by PCO with little room for negotiation.</t>
  </si>
  <si>
    <t>PRT Engineer</t>
  </si>
  <si>
    <t>Utility repair/capacity and provision of essential service.</t>
  </si>
  <si>
    <t>Transportation</t>
  </si>
  <si>
    <t>Engineer Planner</t>
  </si>
  <si>
    <t>Area Engineer</t>
  </si>
  <si>
    <t>Electrical Generation Sector Lead</t>
  </si>
  <si>
    <t>Can't Recall</t>
  </si>
  <si>
    <t>Repair infrastructure</t>
  </si>
  <si>
    <t>I only managed electrical generation</t>
  </si>
  <si>
    <t>Deputy District Commander</t>
  </si>
  <si>
    <t>Transpoortation...roads</t>
  </si>
  <si>
    <t>Increase Iraqi Military/Police Capabilities</t>
  </si>
  <si>
    <t>Total</t>
  </si>
  <si>
    <t>More than 50 Percent</t>
  </si>
  <si>
    <t>25-50 Percent</t>
  </si>
  <si>
    <t>10-25 Percent</t>
  </si>
  <si>
    <t>Less than 10 Percent</t>
  </si>
  <si>
    <t>Percent</t>
  </si>
  <si>
    <t>Frequency</t>
  </si>
  <si>
    <t>Very Poor</t>
  </si>
  <si>
    <t>Other Urgent Humanitarian or Reconstruction Projects (Urgent needs not found in any Other category)</t>
  </si>
  <si>
    <t>Iraqi hero Payments (similar to Condolence Payments only to next of kin of GoI employees)</t>
  </si>
  <si>
    <t>Third Most</t>
  </si>
  <si>
    <t>Second Most</t>
  </si>
  <si>
    <t>Most Important</t>
  </si>
  <si>
    <t>Not Selected</t>
  </si>
  <si>
    <t>Other US Agency Recommendation</t>
  </si>
  <si>
    <t>Orders from Higher HQ</t>
  </si>
  <si>
    <t>Iraqi Citizen Request</t>
  </si>
  <si>
    <t>Government of Iraq Request</t>
  </si>
  <si>
    <t>Subordinate Recommendation</t>
  </si>
  <si>
    <t>Personal Observation</t>
  </si>
  <si>
    <t>Most Significant</t>
  </si>
  <si>
    <t>Goodwill to Coalition/American forces</t>
  </si>
  <si>
    <t>Improvement in government Capacity</t>
  </si>
  <si>
    <t>Reconciliation</t>
  </si>
  <si>
    <t>Improve Local Economic Development</t>
  </si>
  <si>
    <t>Decrease in Unemployment</t>
  </si>
  <si>
    <t>Decrease in Violence</t>
  </si>
  <si>
    <t>Selected</t>
  </si>
  <si>
    <t>Temporary Contract Guards (including SOI)</t>
  </si>
  <si>
    <t>Iraqi Hero Payments</t>
  </si>
  <si>
    <t>Education (including Schools and School Supplies)</t>
  </si>
  <si>
    <t>Economic, Financial, and Management Improvements</t>
  </si>
  <si>
    <t>More than 1M</t>
  </si>
  <si>
    <t>500K to 1M</t>
  </si>
  <si>
    <t>50K to 500K</t>
  </si>
  <si>
    <t>10K to 50K</t>
  </si>
  <si>
    <t>Less than 10K</t>
  </si>
  <si>
    <t>More than 50M</t>
  </si>
  <si>
    <t>20M to 50M</t>
  </si>
  <si>
    <t>10M to 20M</t>
  </si>
  <si>
    <t>1M to 10M</t>
  </si>
  <si>
    <t>Under 1M</t>
  </si>
  <si>
    <t xml:space="preserve">9 Nissan ('New Baghdad') </t>
  </si>
  <si>
    <t xml:space="preserve">Thawra ('Sadr City') </t>
  </si>
  <si>
    <t xml:space="preserve">Adhamiyah </t>
  </si>
  <si>
    <t xml:space="preserve">Rusafa </t>
  </si>
  <si>
    <t xml:space="preserve">Al Rashid </t>
  </si>
  <si>
    <t xml:space="preserve">Mansour </t>
  </si>
  <si>
    <t xml:space="preserve">Kadhimiya </t>
  </si>
  <si>
    <t xml:space="preserve">Karkh </t>
  </si>
  <si>
    <t xml:space="preserve">Karadah </t>
  </si>
  <si>
    <t>All of Baghdad</t>
  </si>
  <si>
    <t xml:space="preserve">As-Sulaymaniyyah </t>
  </si>
  <si>
    <t xml:space="preserve">Kirkuk </t>
  </si>
  <si>
    <t xml:space="preserve">Arbil </t>
  </si>
  <si>
    <t xml:space="preserve">Duhok </t>
  </si>
  <si>
    <t xml:space="preserve">Ninawa </t>
  </si>
  <si>
    <t xml:space="preserve">Al-Anbar </t>
  </si>
  <si>
    <t xml:space="preserve">An-Najaf </t>
  </si>
  <si>
    <t xml:space="preserve">Karbala </t>
  </si>
  <si>
    <t xml:space="preserve">Babil </t>
  </si>
  <si>
    <t xml:space="preserve">Al-Qadisiyyah </t>
  </si>
  <si>
    <t xml:space="preserve">Al-Muthanna </t>
  </si>
  <si>
    <t xml:space="preserve">Dhi Qar </t>
  </si>
  <si>
    <t xml:space="preserve">Al-Basrah </t>
  </si>
  <si>
    <t xml:space="preserve">Maysan </t>
  </si>
  <si>
    <t xml:space="preserve">Wasit </t>
  </si>
  <si>
    <t xml:space="preserve">Diyala </t>
  </si>
  <si>
    <t xml:space="preserve">Salah ad-Din </t>
  </si>
  <si>
    <t xml:space="preserve">Baghdad </t>
  </si>
  <si>
    <t>No Response</t>
  </si>
  <si>
    <t>2010</t>
  </si>
  <si>
    <t>2009</t>
  </si>
  <si>
    <t>2008</t>
  </si>
  <si>
    <t>2007</t>
  </si>
  <si>
    <t>2006</t>
  </si>
  <si>
    <t>2005</t>
  </si>
  <si>
    <t>2004</t>
  </si>
  <si>
    <t>2003</t>
  </si>
  <si>
    <t>Start of Deployment (Year)</t>
  </si>
  <si>
    <t>End of Deployment (Year)</t>
  </si>
  <si>
    <t>Other Urgent Humanitarian Needs</t>
  </si>
  <si>
    <t>Most Effective
(Third Mention)</t>
  </si>
  <si>
    <t>Most Effective 
(Second Mention)</t>
  </si>
  <si>
    <t>Most Effective
(First Mention)</t>
  </si>
  <si>
    <t>Least Effective
(First Mention)</t>
  </si>
  <si>
    <t>Least Effective 
(Second Mention)</t>
  </si>
  <si>
    <t>Least Effective
(Third Mention)</t>
  </si>
  <si>
    <t>State (Embassy)</t>
  </si>
  <si>
    <t>NGOs</t>
  </si>
  <si>
    <t>Provincial Iraqi Government</t>
  </si>
  <si>
    <t>Local Iraqi Government</t>
  </si>
  <si>
    <t>2. Please indicate the calendar dates (Months/Years) you were in Iraq as a battalion-level commander? [Years shown ONLY]
Start of Deployment (Year) * End of Deployment (Year) Crosstabulation</t>
  </si>
  <si>
    <t xml:space="preserve">What province(s) were you assigned while serving in either an Area or Resident officer?  Select ALL that apply. 
</t>
  </si>
  <si>
    <t xml:space="preserve">If your province(s) included Baghdad, please select the political (administrative) district(s) within your area(s) of operations. Select ALL that apply. NOTE: If your province(s) did not include Baghdad, select "Not Applicable"
</t>
  </si>
  <si>
    <t>The most recent United States Forces-Iraq (USF-I) Money As A Weapons System (MAAWS) Handbook dated 1 March 2011 provides 20 permitted uses of CERP. Regardless of the source of funds you were managing, which of the 20 categories noted below did you allocate money towards? Select all that apply.
[Separate tables for each Project Type below]</t>
  </si>
  <si>
    <t>If you used funds for a purpose in addition to, or other than, those listed above, please list here: - Open-Ended Response - Write-in Comments</t>
  </si>
  <si>
    <t>Overall, what were the THREE MOST SIGNIFICANT (1=MOST, 2=2nd MOST, 3=3rd MOST) outcomes that you were trying to achieve with funds in your operational environment?</t>
  </si>
  <si>
    <t>Other</t>
  </si>
  <si>
    <t>Overall, what were the THREE MOST SIGNIFICANT (1=MOST, 2=2nd MOST, 3=3rd MOST) outcomes that you were trying to achieve with funds in your operational environment? - Other significant outcome(s) - Write-in Comments</t>
  </si>
  <si>
    <t>Please rank order the THREE MOST IMPORTANT (1=MOST, 2=2nd MOST, 3=3rd MOST) considerations you used in nominating projects?</t>
  </si>
  <si>
    <t>Please rank order the THREE MOST IMPORTANT (1=MOST, 2=2nd MOST, 3=3rd MOST) considerations you used in nominating projects? - Other important consideration(s) - Write-in Comments</t>
  </si>
  <si>
    <t>Thinking of ALL the projects for which you were responsible, what were the THREE MOST EFFECTIVE uses of reconstruction funds? - Other most effective use(s) - Write-in Comments</t>
  </si>
  <si>
    <t>Thinking of ALL the projects for which you were responsible, what were the THREE LEAST EFFECTIVE uses of reconstruction funds?</t>
  </si>
  <si>
    <t>Thinking of ALL the projects for which you were responsible, what were the THREE LEAST EFFECTIVE uses of reconstruction funds?   - Other least effective use(s) - Write-in Comments</t>
  </si>
  <si>
    <t>What was the quality of coordination with other organizations, commands and host government bodies that also funded reconstruction and stabilization efforts in your operational environment?</t>
  </si>
  <si>
    <t>Higher Brigade Headquarters</t>
  </si>
  <si>
    <t>Division Headquarters</t>
  </si>
  <si>
    <t>US Army Corps of Engineers</t>
  </si>
  <si>
    <t>State (PRT or embedded-PRT)</t>
  </si>
  <si>
    <t>Deputy District Engineer, [province] - Ran Area Office as well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</si>
</sst>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
  </numFmts>
  <fonts count="39">
    <font>
      <sz val="10"/>
      <name val="Microsoft Sans Serif"/>
      <family val="0"/>
    </font>
    <font>
      <sz val="10"/>
      <color indexed="8"/>
      <name val="Arial"/>
      <family val="2"/>
    </font>
    <font>
      <sz val="10"/>
      <name val="Arial"/>
      <family val="2"/>
    </font>
    <font>
      <sz val="9"/>
      <color indexed="8"/>
      <name val="Arial"/>
      <family val="2"/>
    </font>
    <font>
      <b/>
      <sz val="9"/>
      <color indexed="8"/>
      <name val="Arial Bold"/>
      <family val="0"/>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medium"/>
      <top/>
      <bottom style="medium"/>
    </border>
    <border>
      <left style="medium">
        <color indexed="8"/>
      </left>
      <right style="thin">
        <color indexed="8"/>
      </right>
      <top/>
      <bottom style="medium"/>
    </border>
    <border>
      <left/>
      <right style="medium">
        <color indexed="8"/>
      </right>
      <top/>
      <bottom style="medium"/>
    </border>
    <border>
      <left style="thin">
        <color indexed="8"/>
      </left>
      <right style="medium"/>
      <top/>
      <bottom/>
    </border>
    <border>
      <left style="medium">
        <color indexed="8"/>
      </left>
      <right style="thin">
        <color indexed="8"/>
      </right>
      <top/>
      <bottom/>
    </border>
    <border>
      <left/>
      <right style="medium">
        <color indexed="8"/>
      </right>
      <top/>
      <bottom/>
    </border>
    <border>
      <left style="thin">
        <color indexed="8"/>
      </left>
      <right style="medium"/>
      <top style="medium">
        <color indexed="8"/>
      </top>
      <bottom/>
    </border>
    <border>
      <left style="medium">
        <color indexed="8"/>
      </left>
      <right style="thin">
        <color indexed="8"/>
      </right>
      <top style="medium">
        <color indexed="8"/>
      </top>
      <bottom/>
    </border>
    <border>
      <left/>
      <right style="medium">
        <color indexed="8"/>
      </right>
      <top style="medium">
        <color indexed="8"/>
      </top>
      <bottom/>
    </border>
    <border>
      <left style="thin">
        <color indexed="8"/>
      </left>
      <right style="medium"/>
      <top style="medium"/>
      <bottom style="medium">
        <color indexed="8"/>
      </bottom>
    </border>
    <border>
      <left style="medium">
        <color indexed="8"/>
      </left>
      <right style="thin">
        <color indexed="8"/>
      </right>
      <top style="medium"/>
      <bottom style="medium">
        <color indexed="8"/>
      </bottom>
    </border>
    <border>
      <left/>
      <right style="medium">
        <color indexed="8"/>
      </right>
      <top style="medium"/>
      <bottom style="medium">
        <color indexed="8"/>
      </bottom>
    </border>
    <border>
      <left style="medium"/>
      <right style="medium"/>
      <top style="medium"/>
      <bottom style="medium"/>
    </border>
    <border>
      <left style="thin">
        <color indexed="8"/>
      </left>
      <right style="thin">
        <color indexed="8"/>
      </right>
      <top/>
      <bottom/>
    </border>
    <border>
      <left style="thin">
        <color indexed="8"/>
      </left>
      <right style="thin">
        <color indexed="8"/>
      </right>
      <top style="medium">
        <color indexed="8"/>
      </top>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right style="medium">
        <color indexed="8"/>
      </right>
      <top style="medium">
        <color indexed="8"/>
      </top>
      <bottom style="medium">
        <color indexed="8"/>
      </bottom>
    </border>
    <border>
      <left style="medium"/>
      <right style="medium">
        <color indexed="8"/>
      </right>
      <top/>
      <bottom style="medium"/>
    </border>
    <border>
      <left style="medium"/>
      <right style="medium">
        <color indexed="8"/>
      </right>
      <top/>
      <bottom/>
    </border>
    <border>
      <left style="medium"/>
      <right style="medium">
        <color indexed="8"/>
      </right>
      <top style="medium">
        <color indexed="8"/>
      </top>
      <bottom/>
    </border>
    <border>
      <left style="medium"/>
      <right style="medium">
        <color indexed="8"/>
      </right>
      <top style="medium"/>
      <bottom style="medium">
        <color indexed="8"/>
      </bottom>
    </border>
    <border>
      <left style="thin"/>
      <right style="thin"/>
      <top/>
      <bottom style="medium"/>
    </border>
    <border>
      <left/>
      <right style="thin"/>
      <top/>
      <bottom style="medium"/>
    </border>
    <border>
      <left/>
      <right style="medium"/>
      <top/>
      <bottom style="medium"/>
    </border>
    <border>
      <left style="medium"/>
      <right/>
      <top/>
      <bottom style="medium"/>
    </border>
    <border>
      <left style="thin"/>
      <right style="thin"/>
      <top/>
      <bottom/>
    </border>
    <border>
      <left/>
      <right style="thin"/>
      <top/>
      <bottom/>
    </border>
    <border>
      <left/>
      <right style="medium"/>
      <top/>
      <bottom/>
    </border>
    <border>
      <left/>
      <right style="medium"/>
      <top style="medium"/>
      <bottom/>
    </border>
    <border>
      <left style="medium"/>
      <right/>
      <top style="medium"/>
      <bottom/>
    </border>
    <border>
      <left style="thin">
        <color indexed="8"/>
      </left>
      <right style="thin">
        <color indexed="8"/>
      </right>
      <top/>
      <bottom style="medium">
        <color indexed="8"/>
      </bottom>
    </border>
    <border>
      <left style="medium">
        <color indexed="8"/>
      </left>
      <right style="thin">
        <color indexed="8"/>
      </right>
      <top/>
      <bottom style="medium">
        <color indexed="8"/>
      </bottom>
    </border>
    <border>
      <left/>
      <right style="medium">
        <color indexed="8"/>
      </right>
      <top/>
      <bottom style="medium">
        <color indexed="8"/>
      </bottom>
    </border>
    <border>
      <left style="medium"/>
      <right/>
      <top/>
      <bottom/>
    </border>
    <border>
      <left/>
      <right style="thin">
        <color indexed="8"/>
      </right>
      <top style="medium"/>
      <bottom style="medium">
        <color indexed="8"/>
      </bottom>
    </border>
    <border>
      <left style="medium"/>
      <right style="thin">
        <color indexed="8"/>
      </right>
      <top style="medium"/>
      <bottom style="medium">
        <color indexed="8"/>
      </bottom>
    </border>
    <border>
      <left style="medium"/>
      <right style="thin">
        <color indexed="8"/>
      </right>
      <top/>
      <bottom/>
    </border>
    <border>
      <left style="medium"/>
      <right style="thin">
        <color indexed="8"/>
      </right>
      <top/>
      <bottom style="medium"/>
    </border>
    <border>
      <left style="medium"/>
      <right style="thin"/>
      <top style="medium"/>
      <bottom style="medium"/>
    </border>
    <border>
      <left style="thin"/>
      <right style="medium"/>
      <top/>
      <bottom style="medium"/>
    </border>
    <border>
      <left style="medium"/>
      <right style="thin"/>
      <top/>
      <bottom/>
    </border>
    <border>
      <left style="medium"/>
      <right style="thin"/>
      <top/>
      <bottom style="medium"/>
    </border>
    <border>
      <left/>
      <right style="medium"/>
      <top style="medium">
        <color indexed="8"/>
      </top>
      <bottom style="medium">
        <color indexed="8"/>
      </bottom>
    </border>
    <border>
      <left/>
      <right/>
      <top style="medium">
        <color indexed="8"/>
      </top>
      <bottom/>
    </border>
    <border>
      <left style="medium"/>
      <right style="thin">
        <color indexed="8"/>
      </right>
      <top style="medium">
        <color indexed="8"/>
      </top>
      <bottom/>
    </border>
    <border>
      <left/>
      <right/>
      <top/>
      <bottom style="medium">
        <color indexed="8"/>
      </bottom>
    </border>
    <border>
      <left style="medium"/>
      <right style="thin">
        <color indexed="8"/>
      </right>
      <top style="medium"/>
      <bottom/>
    </border>
    <border>
      <left style="thin">
        <color indexed="8"/>
      </left>
      <right style="medium"/>
      <top style="medium"/>
      <bottom/>
    </border>
    <border>
      <left/>
      <right/>
      <top/>
      <bottom style="medium"/>
    </border>
    <border>
      <left/>
      <right/>
      <top style="medium">
        <color indexed="8"/>
      </top>
      <bottom style="medium">
        <color indexed="8"/>
      </bottom>
    </border>
    <border>
      <left style="medium">
        <color indexed="8"/>
      </left>
      <right/>
      <top/>
      <bottom style="medium">
        <color indexed="8"/>
      </bottom>
    </border>
    <border>
      <left style="thin">
        <color indexed="8"/>
      </left>
      <right style="medium">
        <color indexed="8"/>
      </right>
      <top/>
      <bottom style="medium">
        <color indexed="8"/>
      </bottom>
    </border>
    <border>
      <left/>
      <right/>
      <top style="medium"/>
      <bottom style="medium">
        <color indexed="8"/>
      </bottom>
    </border>
    <border>
      <left/>
      <right style="medium"/>
      <top style="medium"/>
      <bottom style="medium"/>
    </border>
    <border>
      <left style="thin"/>
      <right style="medium"/>
      <top style="medium"/>
      <bottom/>
    </border>
    <border>
      <left style="thin"/>
      <right style="medium">
        <color indexed="8"/>
      </right>
      <top style="medium"/>
      <bottom/>
    </border>
    <border>
      <left/>
      <right style="thin">
        <color indexed="8"/>
      </right>
      <top/>
      <bottom/>
    </border>
    <border>
      <left style="thin"/>
      <right style="medium"/>
      <top/>
      <bottom/>
    </border>
    <border>
      <left style="thin"/>
      <right style="medium">
        <color indexed="8"/>
      </right>
      <top/>
      <bottom/>
    </border>
    <border>
      <left/>
      <right style="thin">
        <color indexed="8"/>
      </right>
      <top/>
      <bottom style="medium"/>
    </border>
    <border>
      <left style="thin"/>
      <right style="medium">
        <color indexed="8"/>
      </right>
      <top/>
      <bottom style="medium"/>
    </border>
    <border>
      <left/>
      <right/>
      <top style="medium"/>
      <bottom/>
    </border>
    <border>
      <left style="thin">
        <color indexed="8"/>
      </left>
      <right/>
      <top style="medium">
        <color indexed="8"/>
      </top>
      <bottom style="medium">
        <color indexed="8"/>
      </bottom>
    </border>
    <border>
      <left style="medium"/>
      <right style="thin">
        <color indexed="8"/>
      </right>
      <top style="medium"/>
      <bottom style="medium"/>
    </border>
    <border>
      <left style="thin">
        <color indexed="8"/>
      </left>
      <right style="medium"/>
      <top style="medium"/>
      <bottom style="medium"/>
    </border>
    <border>
      <left style="medium"/>
      <right/>
      <top style="medium"/>
      <bottom style="medium"/>
    </border>
    <border>
      <left/>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7">
    <xf numFmtId="0" fontId="0" fillId="0" borderId="0" xfId="0" applyAlignment="1">
      <alignment/>
    </xf>
    <xf numFmtId="0" fontId="2" fillId="0" borderId="0" xfId="55">
      <alignment/>
      <protection/>
    </xf>
    <xf numFmtId="0" fontId="2" fillId="0" borderId="0" xfId="55" applyAlignment="1">
      <alignment/>
      <protection/>
    </xf>
    <xf numFmtId="164" fontId="3" fillId="0" borderId="10" xfId="55" applyNumberFormat="1" applyFont="1" applyBorder="1" applyAlignment="1">
      <alignment horizontal="right" vertical="top"/>
      <protection/>
    </xf>
    <xf numFmtId="165" fontId="3" fillId="0" borderId="11" xfId="55" applyNumberFormat="1" applyFont="1" applyBorder="1" applyAlignment="1">
      <alignment horizontal="right" vertical="top"/>
      <protection/>
    </xf>
    <xf numFmtId="0" fontId="3" fillId="0" borderId="12" xfId="55" applyFont="1" applyBorder="1" applyAlignment="1">
      <alignment horizontal="left" vertical="top" wrapText="1"/>
      <protection/>
    </xf>
    <xf numFmtId="164" fontId="3" fillId="0" borderId="13" xfId="55" applyNumberFormat="1" applyFont="1" applyBorder="1" applyAlignment="1">
      <alignment horizontal="right" vertical="top"/>
      <protection/>
    </xf>
    <xf numFmtId="165" fontId="3" fillId="0" borderId="14" xfId="55" applyNumberFormat="1" applyFont="1" applyBorder="1" applyAlignment="1">
      <alignment horizontal="right" vertical="top"/>
      <protection/>
    </xf>
    <xf numFmtId="0" fontId="3" fillId="0" borderId="15" xfId="55" applyFont="1" applyBorder="1" applyAlignment="1">
      <alignment horizontal="left" vertical="top" wrapText="1"/>
      <protection/>
    </xf>
    <xf numFmtId="164" fontId="3" fillId="0" borderId="16" xfId="55" applyNumberFormat="1" applyFont="1" applyBorder="1" applyAlignment="1">
      <alignment horizontal="right" vertical="top"/>
      <protection/>
    </xf>
    <xf numFmtId="165" fontId="3" fillId="0" borderId="17" xfId="55" applyNumberFormat="1" applyFont="1" applyBorder="1" applyAlignment="1">
      <alignment horizontal="right" vertical="top"/>
      <protection/>
    </xf>
    <xf numFmtId="0" fontId="3" fillId="0" borderId="18" xfId="55" applyFont="1" applyBorder="1" applyAlignment="1">
      <alignment horizontal="left" vertical="top" wrapText="1"/>
      <protection/>
    </xf>
    <xf numFmtId="0" fontId="3" fillId="0" borderId="19" xfId="55" applyFont="1" applyBorder="1" applyAlignment="1">
      <alignment horizontal="center" wrapText="1"/>
      <protection/>
    </xf>
    <xf numFmtId="0" fontId="3" fillId="0" borderId="20" xfId="55" applyFont="1" applyBorder="1" applyAlignment="1">
      <alignment horizontal="center" wrapText="1"/>
      <protection/>
    </xf>
    <xf numFmtId="0" fontId="2" fillId="0" borderId="21" xfId="55" applyFont="1" applyBorder="1" applyAlignment="1">
      <alignment horizontal="center" vertical="center"/>
      <protection/>
    </xf>
    <xf numFmtId="0" fontId="2" fillId="0" borderId="0" xfId="55" applyFont="1" applyBorder="1" applyAlignment="1">
      <alignment horizontal="center" vertical="center"/>
      <protection/>
    </xf>
    <xf numFmtId="164" fontId="3" fillId="0" borderId="0" xfId="55" applyNumberFormat="1" applyFont="1" applyBorder="1" applyAlignment="1">
      <alignment horizontal="right" vertical="top"/>
      <protection/>
    </xf>
    <xf numFmtId="165" fontId="3" fillId="0" borderId="0" xfId="55" applyNumberFormat="1" applyFont="1" applyBorder="1" applyAlignment="1">
      <alignment horizontal="right" vertical="top"/>
      <protection/>
    </xf>
    <xf numFmtId="0" fontId="3" fillId="0" borderId="0" xfId="55" applyFont="1" applyBorder="1" applyAlignment="1">
      <alignment horizontal="left" vertical="top" wrapText="1"/>
      <protection/>
    </xf>
    <xf numFmtId="0" fontId="2" fillId="0" borderId="22" xfId="55" applyBorder="1" applyAlignment="1">
      <alignment/>
      <protection/>
    </xf>
    <xf numFmtId="164" fontId="3" fillId="0" borderId="23" xfId="55" applyNumberFormat="1" applyFont="1" applyBorder="1" applyAlignment="1">
      <alignment horizontal="right" vertical="top"/>
      <protection/>
    </xf>
    <xf numFmtId="164" fontId="3" fillId="0" borderId="24" xfId="55" applyNumberFormat="1" applyFont="1" applyBorder="1" applyAlignment="1">
      <alignment horizontal="right" vertical="top"/>
      <protection/>
    </xf>
    <xf numFmtId="0" fontId="3" fillId="0" borderId="25" xfId="55" applyFont="1" applyBorder="1" applyAlignment="1">
      <alignment horizontal="center" wrapText="1"/>
      <protection/>
    </xf>
    <xf numFmtId="0" fontId="3" fillId="0" borderId="26" xfId="55" applyFont="1" applyBorder="1" applyAlignment="1">
      <alignment horizontal="center" wrapText="1"/>
      <protection/>
    </xf>
    <xf numFmtId="0" fontId="2" fillId="0" borderId="27" xfId="55" applyFont="1" applyBorder="1" applyAlignment="1">
      <alignment horizontal="center" vertical="center"/>
      <protection/>
    </xf>
    <xf numFmtId="0" fontId="2" fillId="0" borderId="0" xfId="55" applyBorder="1">
      <alignment/>
      <protection/>
    </xf>
    <xf numFmtId="0" fontId="3" fillId="0" borderId="28" xfId="55" applyFont="1" applyBorder="1" applyAlignment="1">
      <alignment horizontal="left" vertical="top" wrapText="1"/>
      <protection/>
    </xf>
    <xf numFmtId="0" fontId="3" fillId="0" borderId="29" xfId="55" applyFont="1" applyBorder="1" applyAlignment="1">
      <alignment horizontal="left" vertical="top" wrapText="1"/>
      <protection/>
    </xf>
    <xf numFmtId="0" fontId="3" fillId="0" borderId="30" xfId="55" applyFont="1" applyBorder="1" applyAlignment="1">
      <alignment horizontal="left" vertical="top" wrapText="1"/>
      <protection/>
    </xf>
    <xf numFmtId="0" fontId="2" fillId="0" borderId="31" xfId="55" applyFont="1" applyBorder="1" applyAlignment="1">
      <alignment horizontal="center" vertical="center"/>
      <protection/>
    </xf>
    <xf numFmtId="0" fontId="2" fillId="0" borderId="0" xfId="55" applyAlignment="1">
      <alignment horizontal="center" wrapText="1"/>
      <protection/>
    </xf>
    <xf numFmtId="165" fontId="1" fillId="0" borderId="32" xfId="55" applyNumberFormat="1" applyFont="1" applyFill="1" applyBorder="1" applyAlignment="1">
      <alignment horizontal="center" vertical="top"/>
      <protection/>
    </xf>
    <xf numFmtId="165" fontId="1" fillId="0" borderId="33" xfId="55" applyNumberFormat="1" applyFont="1" applyFill="1" applyBorder="1" applyAlignment="1">
      <alignment horizontal="center" vertical="top"/>
      <protection/>
    </xf>
    <xf numFmtId="0" fontId="2" fillId="0" borderId="34" xfId="55" applyFont="1" applyFill="1" applyBorder="1" applyAlignment="1">
      <alignment horizontal="center" vertical="center"/>
      <protection/>
    </xf>
    <xf numFmtId="0" fontId="1" fillId="0" borderId="35" xfId="55" applyFont="1" applyFill="1" applyBorder="1" applyAlignment="1">
      <alignment horizontal="left" vertical="top" wrapText="1"/>
      <protection/>
    </xf>
    <xf numFmtId="1" fontId="2" fillId="0" borderId="36" xfId="61" applyNumberFormat="1" applyFont="1" applyFill="1" applyBorder="1" applyAlignment="1">
      <alignment horizontal="center"/>
    </xf>
    <xf numFmtId="1" fontId="2" fillId="0" borderId="37" xfId="61" applyNumberFormat="1" applyFont="1" applyFill="1" applyBorder="1" applyAlignment="1">
      <alignment horizontal="center"/>
    </xf>
    <xf numFmtId="0" fontId="1" fillId="0" borderId="38" xfId="55" applyFont="1" applyFill="1" applyBorder="1">
      <alignment/>
      <protection/>
    </xf>
    <xf numFmtId="0" fontId="3" fillId="0" borderId="34" xfId="55" applyFont="1" applyBorder="1" applyAlignment="1">
      <alignment horizontal="center"/>
      <protection/>
    </xf>
    <xf numFmtId="0" fontId="3" fillId="0" borderId="35" xfId="55" applyFont="1" applyBorder="1" applyAlignment="1">
      <alignment horizontal="center"/>
      <protection/>
    </xf>
    <xf numFmtId="0" fontId="3" fillId="0" borderId="39" xfId="55" applyFont="1" applyBorder="1" applyAlignment="1">
      <alignment horizontal="center"/>
      <protection/>
    </xf>
    <xf numFmtId="0" fontId="3" fillId="0" borderId="40" xfId="55" applyFont="1" applyBorder="1" applyAlignment="1">
      <alignment horizontal="center"/>
      <protection/>
    </xf>
    <xf numFmtId="0" fontId="2" fillId="0" borderId="0" xfId="55" applyFont="1" applyBorder="1" applyAlignment="1">
      <alignment vertical="center"/>
      <protection/>
    </xf>
    <xf numFmtId="164" fontId="3" fillId="0" borderId="41" xfId="55" applyNumberFormat="1" applyFont="1" applyBorder="1" applyAlignment="1">
      <alignment horizontal="right" vertical="top"/>
      <protection/>
    </xf>
    <xf numFmtId="165" fontId="3" fillId="0" borderId="42" xfId="55" applyNumberFormat="1" applyFont="1" applyBorder="1" applyAlignment="1">
      <alignment horizontal="right" vertical="top"/>
      <protection/>
    </xf>
    <xf numFmtId="0" fontId="3" fillId="0" borderId="43" xfId="55" applyFont="1" applyBorder="1" applyAlignment="1">
      <alignment horizontal="left" vertical="top" wrapText="1"/>
      <protection/>
    </xf>
    <xf numFmtId="0" fontId="3" fillId="0" borderId="40" xfId="55" applyFont="1" applyBorder="1" applyAlignment="1">
      <alignment horizontal="left" vertical="top" wrapText="1"/>
      <protection/>
    </xf>
    <xf numFmtId="0" fontId="3" fillId="0" borderId="44" xfId="55" applyFont="1" applyBorder="1" applyAlignment="1">
      <alignment horizontal="left" vertical="top" wrapText="1"/>
      <protection/>
    </xf>
    <xf numFmtId="0" fontId="3" fillId="0" borderId="35" xfId="55" applyFont="1" applyBorder="1" applyAlignment="1">
      <alignment horizontal="left" vertical="top" wrapText="1"/>
      <protection/>
    </xf>
    <xf numFmtId="0" fontId="3" fillId="0" borderId="45" xfId="55" applyFont="1" applyBorder="1" applyAlignment="1">
      <alignment horizontal="center" wrapText="1"/>
      <protection/>
    </xf>
    <xf numFmtId="0" fontId="3" fillId="0" borderId="46" xfId="55" applyFont="1" applyBorder="1" applyAlignment="1">
      <alignment horizontal="center" wrapText="1"/>
      <protection/>
    </xf>
    <xf numFmtId="165" fontId="3" fillId="0" borderId="47" xfId="55" applyNumberFormat="1" applyFont="1" applyBorder="1" applyAlignment="1">
      <alignment horizontal="right" vertical="top"/>
      <protection/>
    </xf>
    <xf numFmtId="165" fontId="3" fillId="0" borderId="48" xfId="55" applyNumberFormat="1" applyFont="1" applyBorder="1" applyAlignment="1">
      <alignment horizontal="right" vertical="top"/>
      <protection/>
    </xf>
    <xf numFmtId="0" fontId="2" fillId="0" borderId="0" xfId="55" applyAlignment="1">
      <alignment horizontal="left"/>
      <protection/>
    </xf>
    <xf numFmtId="0" fontId="3" fillId="0" borderId="49" xfId="55" applyFont="1" applyBorder="1" applyAlignment="1">
      <alignment horizontal="center"/>
      <protection/>
    </xf>
    <xf numFmtId="0" fontId="1" fillId="0" borderId="33" xfId="55" applyFont="1" applyFill="1" applyBorder="1" applyAlignment="1">
      <alignment horizontal="center"/>
      <protection/>
    </xf>
    <xf numFmtId="0" fontId="1" fillId="0" borderId="32" xfId="55" applyFont="1" applyFill="1" applyBorder="1" applyAlignment="1">
      <alignment horizontal="center"/>
      <protection/>
    </xf>
    <xf numFmtId="0" fontId="1" fillId="0" borderId="50" xfId="55" applyFont="1" applyFill="1" applyBorder="1" applyAlignment="1">
      <alignment horizontal="center"/>
      <protection/>
    </xf>
    <xf numFmtId="0" fontId="1" fillId="0" borderId="51" xfId="55" applyFont="1" applyFill="1" applyBorder="1">
      <alignment/>
      <protection/>
    </xf>
    <xf numFmtId="0" fontId="2" fillId="0" borderId="52" xfId="55" applyFont="1" applyFill="1" applyBorder="1" applyAlignment="1">
      <alignment horizontal="center" vertical="center"/>
      <protection/>
    </xf>
    <xf numFmtId="0" fontId="2" fillId="0" borderId="53" xfId="55" applyFont="1" applyBorder="1" applyAlignment="1">
      <alignment vertical="center"/>
      <protection/>
    </xf>
    <xf numFmtId="0" fontId="3" fillId="0" borderId="54" xfId="55" applyFont="1" applyBorder="1" applyAlignment="1">
      <alignment horizontal="left" vertical="top" wrapText="1"/>
      <protection/>
    </xf>
    <xf numFmtId="165" fontId="3" fillId="0" borderId="55" xfId="55" applyNumberFormat="1" applyFont="1" applyBorder="1" applyAlignment="1">
      <alignment horizontal="right" vertical="top"/>
      <protection/>
    </xf>
    <xf numFmtId="0" fontId="3" fillId="0" borderId="56" xfId="55" applyFont="1" applyBorder="1" applyAlignment="1">
      <alignment horizontal="left" vertical="top" wrapText="1"/>
      <protection/>
    </xf>
    <xf numFmtId="0" fontId="2" fillId="0" borderId="31" xfId="55" applyFont="1" applyBorder="1" applyAlignment="1">
      <alignment vertical="center"/>
      <protection/>
    </xf>
    <xf numFmtId="0" fontId="2" fillId="0" borderId="27" xfId="55" applyFont="1" applyBorder="1" applyAlignment="1">
      <alignment vertical="center"/>
      <protection/>
    </xf>
    <xf numFmtId="0" fontId="3" fillId="0" borderId="17" xfId="55" applyFont="1" applyBorder="1" applyAlignment="1">
      <alignment horizontal="center" wrapText="1"/>
      <protection/>
    </xf>
    <xf numFmtId="0" fontId="3" fillId="0" borderId="24" xfId="55" applyFont="1" applyBorder="1" applyAlignment="1">
      <alignment horizontal="center" wrapText="1"/>
      <protection/>
    </xf>
    <xf numFmtId="165" fontId="3" fillId="0" borderId="57" xfId="55" applyNumberFormat="1" applyFont="1" applyBorder="1" applyAlignment="1">
      <alignment horizontal="right" vertical="top"/>
      <protection/>
    </xf>
    <xf numFmtId="164" fontId="3" fillId="0" borderId="58" xfId="55" applyNumberFormat="1" applyFont="1" applyBorder="1" applyAlignment="1">
      <alignment horizontal="right" vertical="top"/>
      <protection/>
    </xf>
    <xf numFmtId="0" fontId="3" fillId="0" borderId="59" xfId="55" applyFont="1" applyBorder="1" applyAlignment="1">
      <alignment horizontal="left" vertical="top" wrapText="1"/>
      <protection/>
    </xf>
    <xf numFmtId="0" fontId="2" fillId="0" borderId="60" xfId="55" applyFont="1" applyBorder="1" applyAlignment="1">
      <alignment vertical="center"/>
      <protection/>
    </xf>
    <xf numFmtId="0" fontId="3" fillId="0" borderId="47" xfId="55" applyFont="1" applyBorder="1" applyAlignment="1">
      <alignment horizontal="right" wrapText="1"/>
      <protection/>
    </xf>
    <xf numFmtId="164" fontId="3" fillId="0" borderId="13" xfId="55" applyNumberFormat="1" applyFont="1" applyBorder="1" applyAlignment="1">
      <alignment horizontal="right"/>
      <protection/>
    </xf>
    <xf numFmtId="165" fontId="3" fillId="0" borderId="47" xfId="55" applyNumberFormat="1" applyFont="1" applyBorder="1" applyAlignment="1">
      <alignment horizontal="right"/>
      <protection/>
    </xf>
    <xf numFmtId="165" fontId="3" fillId="0" borderId="48" xfId="55" applyNumberFormat="1" applyFont="1" applyBorder="1" applyAlignment="1">
      <alignment horizontal="right"/>
      <protection/>
    </xf>
    <xf numFmtId="164" fontId="3" fillId="0" borderId="10" xfId="55" applyNumberFormat="1" applyFont="1" applyBorder="1" applyAlignment="1">
      <alignment horizontal="right"/>
      <protection/>
    </xf>
    <xf numFmtId="0" fontId="2" fillId="0" borderId="61" xfId="55" applyFont="1" applyBorder="1" applyAlignment="1">
      <alignment horizontal="center" vertical="center"/>
      <protection/>
    </xf>
    <xf numFmtId="0" fontId="2" fillId="0" borderId="62" xfId="55" applyBorder="1" applyAlignment="1">
      <alignment horizontal="center" vertical="center"/>
      <protection/>
    </xf>
    <xf numFmtId="0" fontId="2" fillId="0" borderId="63" xfId="55" applyFont="1" applyBorder="1" applyAlignment="1">
      <alignment horizontal="center" vertical="center"/>
      <protection/>
    </xf>
    <xf numFmtId="0" fontId="3" fillId="0" borderId="49" xfId="55" applyFont="1" applyBorder="1" applyAlignment="1">
      <alignment horizontal="center" wrapText="1"/>
      <protection/>
    </xf>
    <xf numFmtId="0" fontId="3" fillId="0" borderId="64" xfId="55" applyFont="1" applyBorder="1" applyAlignment="1">
      <alignment horizontal="center" wrapText="1"/>
      <protection/>
    </xf>
    <xf numFmtId="0" fontId="3" fillId="0" borderId="57" xfId="55" applyFont="1" applyBorder="1" applyAlignment="1">
      <alignment horizontal="center" wrapText="1"/>
      <protection/>
    </xf>
    <xf numFmtId="0" fontId="3" fillId="0" borderId="39" xfId="55" applyFont="1" applyBorder="1" applyAlignment="1">
      <alignment horizontal="center" wrapText="1"/>
      <protection/>
    </xf>
    <xf numFmtId="165" fontId="3" fillId="0" borderId="51" xfId="55" applyNumberFormat="1" applyFont="1" applyBorder="1" applyAlignment="1">
      <alignment horizontal="right" vertical="top"/>
      <protection/>
    </xf>
    <xf numFmtId="164" fontId="3" fillId="0" borderId="38" xfId="55" applyNumberFormat="1" applyFont="1" applyBorder="1" applyAlignment="1">
      <alignment horizontal="right" vertical="top"/>
      <protection/>
    </xf>
    <xf numFmtId="165" fontId="3" fillId="0" borderId="40" xfId="55" applyNumberFormat="1" applyFont="1" applyBorder="1" applyAlignment="1">
      <alignment horizontal="right" vertical="top"/>
      <protection/>
    </xf>
    <xf numFmtId="164" fontId="3" fillId="0" borderId="65" xfId="55" applyNumberFormat="1" applyFont="1" applyBorder="1" applyAlignment="1">
      <alignment horizontal="right" vertical="top"/>
      <protection/>
    </xf>
    <xf numFmtId="165" fontId="3" fillId="0" borderId="54" xfId="55" applyNumberFormat="1" applyFont="1" applyBorder="1" applyAlignment="1">
      <alignment horizontal="right" vertical="top"/>
      <protection/>
    </xf>
    <xf numFmtId="164" fontId="3" fillId="0" borderId="66" xfId="55" applyNumberFormat="1" applyFont="1" applyBorder="1" applyAlignment="1">
      <alignment horizontal="right" vertical="top"/>
      <protection/>
    </xf>
    <xf numFmtId="165" fontId="3" fillId="0" borderId="67" xfId="55" applyNumberFormat="1" applyFont="1" applyBorder="1" applyAlignment="1">
      <alignment horizontal="right" vertical="top"/>
      <protection/>
    </xf>
    <xf numFmtId="165" fontId="3" fillId="0" borderId="44" xfId="55" applyNumberFormat="1" applyFont="1" applyBorder="1" applyAlignment="1">
      <alignment horizontal="right" vertical="top"/>
      <protection/>
    </xf>
    <xf numFmtId="164" fontId="3" fillId="0" borderId="68" xfId="55" applyNumberFormat="1" applyFont="1" applyBorder="1" applyAlignment="1">
      <alignment horizontal="right" vertical="top"/>
      <protection/>
    </xf>
    <xf numFmtId="164" fontId="3" fillId="0" borderId="69" xfId="55" applyNumberFormat="1" applyFont="1" applyBorder="1" applyAlignment="1">
      <alignment horizontal="right" vertical="top"/>
      <protection/>
    </xf>
    <xf numFmtId="165" fontId="3" fillId="0" borderId="52" xfId="55" applyNumberFormat="1" applyFont="1" applyBorder="1" applyAlignment="1">
      <alignment horizontal="right" vertical="top"/>
      <protection/>
    </xf>
    <xf numFmtId="164" fontId="3" fillId="0" borderId="34" xfId="55" applyNumberFormat="1" applyFont="1" applyBorder="1" applyAlignment="1">
      <alignment horizontal="right" vertical="top"/>
      <protection/>
    </xf>
    <xf numFmtId="165" fontId="3" fillId="0" borderId="70" xfId="55" applyNumberFormat="1" applyFont="1" applyBorder="1" applyAlignment="1">
      <alignment horizontal="right" vertical="top"/>
      <protection/>
    </xf>
    <xf numFmtId="164" fontId="3" fillId="0" borderId="59" xfId="55" applyNumberFormat="1" applyFont="1" applyBorder="1" applyAlignment="1">
      <alignment horizontal="right" vertical="top"/>
      <protection/>
    </xf>
    <xf numFmtId="165" fontId="3" fillId="0" borderId="59" xfId="55" applyNumberFormat="1" applyFont="1" applyBorder="1" applyAlignment="1">
      <alignment horizontal="right" vertical="top"/>
      <protection/>
    </xf>
    <xf numFmtId="164" fontId="3" fillId="0" borderId="71" xfId="55" applyNumberFormat="1" applyFont="1" applyBorder="1" applyAlignment="1">
      <alignment horizontal="right" vertical="top"/>
      <protection/>
    </xf>
    <xf numFmtId="0" fontId="0" fillId="0" borderId="40" xfId="56" applyBorder="1">
      <alignment/>
      <protection/>
    </xf>
    <xf numFmtId="166" fontId="0" fillId="0" borderId="65" xfId="56" applyNumberFormat="1" applyBorder="1">
      <alignment/>
      <protection/>
    </xf>
    <xf numFmtId="0" fontId="0" fillId="0" borderId="40" xfId="56" applyNumberFormat="1" applyBorder="1">
      <alignment/>
      <protection/>
    </xf>
    <xf numFmtId="0" fontId="0" fillId="0" borderId="72" xfId="56" applyNumberFormat="1" applyFill="1" applyBorder="1">
      <alignment/>
      <protection/>
    </xf>
    <xf numFmtId="0" fontId="0" fillId="0" borderId="44" xfId="56" applyNumberFormat="1" applyBorder="1">
      <alignment/>
      <protection/>
    </xf>
    <xf numFmtId="166" fontId="0" fillId="0" borderId="68" xfId="56" applyNumberFormat="1" applyBorder="1">
      <alignment/>
      <protection/>
    </xf>
    <xf numFmtId="0" fontId="0" fillId="0" borderId="0" xfId="56" applyNumberFormat="1" applyBorder="1">
      <alignment/>
      <protection/>
    </xf>
    <xf numFmtId="0" fontId="0" fillId="0" borderId="35" xfId="56" applyNumberFormat="1" applyBorder="1">
      <alignment/>
      <protection/>
    </xf>
    <xf numFmtId="166" fontId="0" fillId="0" borderId="50" xfId="56" applyNumberFormat="1" applyBorder="1">
      <alignment/>
      <protection/>
    </xf>
    <xf numFmtId="0" fontId="0" fillId="0" borderId="59" xfId="56" applyNumberFormat="1" applyBorder="1">
      <alignment/>
      <protection/>
    </xf>
    <xf numFmtId="0" fontId="5" fillId="0" borderId="0" xfId="55" applyFont="1" applyAlignment="1">
      <alignment wrapText="1"/>
      <protection/>
    </xf>
    <xf numFmtId="0" fontId="3" fillId="0" borderId="73" xfId="55" applyFont="1" applyBorder="1" applyAlignment="1">
      <alignment horizontal="center" wrapText="1"/>
      <protection/>
    </xf>
    <xf numFmtId="0" fontId="3" fillId="0" borderId="74" xfId="55" applyFont="1" applyBorder="1" applyAlignment="1">
      <alignment horizontal="center" wrapText="1"/>
      <protection/>
    </xf>
    <xf numFmtId="0" fontId="3" fillId="0" borderId="75" xfId="55" applyFont="1" applyBorder="1" applyAlignment="1">
      <alignment horizontal="center" wrapText="1"/>
      <protection/>
    </xf>
    <xf numFmtId="0" fontId="3" fillId="0" borderId="15" xfId="55" applyFont="1" applyFill="1" applyBorder="1" applyAlignment="1">
      <alignment horizontal="left" vertical="top" wrapText="1"/>
      <protection/>
    </xf>
    <xf numFmtId="165" fontId="3" fillId="0" borderId="14" xfId="55" applyNumberFormat="1" applyFont="1" applyFill="1" applyBorder="1" applyAlignment="1">
      <alignment horizontal="right" vertical="top"/>
      <protection/>
    </xf>
    <xf numFmtId="0" fontId="4" fillId="0" borderId="59" xfId="55" applyFont="1" applyBorder="1" applyAlignment="1">
      <alignment horizontal="center" vertical="center" wrapText="1"/>
      <protection/>
    </xf>
    <xf numFmtId="0" fontId="2" fillId="0" borderId="76" xfId="55" applyFont="1" applyBorder="1" applyAlignment="1">
      <alignment horizontal="center" vertical="center"/>
      <protection/>
    </xf>
    <xf numFmtId="0" fontId="2" fillId="0" borderId="77" xfId="55" applyFont="1" applyBorder="1" applyAlignment="1">
      <alignment horizontal="center" vertical="center"/>
      <protection/>
    </xf>
    <xf numFmtId="0" fontId="2" fillId="0" borderId="64" xfId="55" applyFont="1" applyBorder="1" applyAlignment="1">
      <alignment horizontal="center" vertical="center"/>
      <protection/>
    </xf>
    <xf numFmtId="0" fontId="1" fillId="0" borderId="40" xfId="55" applyFont="1" applyFill="1" applyBorder="1" applyAlignment="1">
      <alignment horizontal="left" vertical="top" wrapText="1"/>
      <protection/>
    </xf>
    <xf numFmtId="0" fontId="1" fillId="0" borderId="44" xfId="55" applyFont="1" applyFill="1" applyBorder="1" applyAlignment="1">
      <alignment horizontal="left" vertical="top" wrapText="1"/>
      <protection/>
    </xf>
    <xf numFmtId="0" fontId="4" fillId="0" borderId="0" xfId="55" applyFont="1" applyBorder="1" applyAlignment="1">
      <alignment horizontal="center" vertical="center" wrapText="1"/>
      <protection/>
    </xf>
    <xf numFmtId="0" fontId="3" fillId="0" borderId="78" xfId="55" applyFont="1" applyBorder="1" applyAlignment="1">
      <alignment horizontal="center" vertical="top" wrapText="1"/>
      <protection/>
    </xf>
    <xf numFmtId="0" fontId="3" fillId="0" borderId="79" xfId="55" applyFont="1" applyBorder="1" applyAlignment="1">
      <alignment horizontal="center" vertical="top" wrapText="1"/>
      <protection/>
    </xf>
    <xf numFmtId="0" fontId="3" fillId="0" borderId="80" xfId="55" applyFont="1" applyBorder="1" applyAlignment="1">
      <alignment horizontal="center" vertical="top" wrapText="1"/>
      <protection/>
    </xf>
    <xf numFmtId="0" fontId="3" fillId="0" borderId="81" xfId="55" applyFont="1" applyBorder="1" applyAlignment="1">
      <alignment horizontal="center" vertical="top" wrapText="1"/>
      <protection/>
    </xf>
    <xf numFmtId="0" fontId="3" fillId="0" borderId="82" xfId="55" applyFont="1" applyBorder="1" applyAlignment="1">
      <alignment horizontal="center" vertical="top" wrapText="1"/>
      <protection/>
    </xf>
    <xf numFmtId="0" fontId="3" fillId="0" borderId="83" xfId="55" applyFont="1" applyBorder="1" applyAlignment="1">
      <alignment horizontal="center" vertical="top" wrapText="1"/>
      <protection/>
    </xf>
    <xf numFmtId="0" fontId="3" fillId="0" borderId="84" xfId="55" applyFont="1" applyBorder="1" applyAlignment="1">
      <alignment horizontal="center" vertical="top" wrapText="1"/>
      <protection/>
    </xf>
    <xf numFmtId="0" fontId="3" fillId="0" borderId="85" xfId="55" applyFont="1" applyBorder="1" applyAlignment="1">
      <alignment horizontal="center" vertical="top" wrapText="1"/>
      <protection/>
    </xf>
    <xf numFmtId="0" fontId="3" fillId="0" borderId="86" xfId="55" applyFont="1" applyBorder="1" applyAlignment="1">
      <alignment horizontal="center" vertical="top" wrapText="1"/>
      <protection/>
    </xf>
    <xf numFmtId="0" fontId="2" fillId="0" borderId="0" xfId="55" applyAlignment="1">
      <alignment/>
      <protection/>
    </xf>
    <xf numFmtId="0" fontId="4" fillId="0" borderId="76" xfId="55" applyFont="1" applyBorder="1" applyAlignment="1">
      <alignment horizontal="center" vertical="center" wrapText="1"/>
      <protection/>
    </xf>
    <xf numFmtId="0" fontId="2" fillId="0" borderId="64" xfId="55" applyBorder="1" applyAlignment="1">
      <alignment horizontal="center" vertical="center"/>
      <protection/>
    </xf>
    <xf numFmtId="0" fontId="4" fillId="0" borderId="56" xfId="55" applyFont="1" applyBorder="1" applyAlignment="1">
      <alignment horizontal="center" vertical="center" wrapText="1"/>
      <protection/>
    </xf>
    <xf numFmtId="0" fontId="5" fillId="0" borderId="0" xfId="55" applyFont="1" applyAlignment="1">
      <alignment horizontal="center" wrapText="1"/>
      <protection/>
    </xf>
    <xf numFmtId="0" fontId="2" fillId="0" borderId="0" xfId="55" applyAlignment="1">
      <alignment horizontal="center" wrapText="1"/>
      <protection/>
    </xf>
    <xf numFmtId="0" fontId="2" fillId="0" borderId="59" xfId="55" applyBorder="1" applyAlignment="1">
      <alignment horizontal="center" vertical="center"/>
      <protection/>
    </xf>
    <xf numFmtId="0" fontId="2" fillId="0" borderId="0" xfId="55" applyFont="1" applyBorder="1" applyAlignment="1">
      <alignment horizontal="center" vertical="center"/>
      <protection/>
    </xf>
    <xf numFmtId="0" fontId="3" fillId="0" borderId="78" xfId="55" applyFont="1" applyBorder="1" applyAlignment="1">
      <alignment horizontal="left" vertical="top" wrapText="1"/>
      <protection/>
    </xf>
    <xf numFmtId="0" fontId="3" fillId="0" borderId="79" xfId="55" applyFont="1" applyBorder="1" applyAlignment="1">
      <alignment horizontal="left" vertical="top" wrapText="1"/>
      <protection/>
    </xf>
    <xf numFmtId="0" fontId="3" fillId="0" borderId="80" xfId="55" applyFont="1" applyBorder="1" applyAlignment="1">
      <alignment horizontal="left" vertical="top" wrapText="1"/>
      <protection/>
    </xf>
    <xf numFmtId="0" fontId="3" fillId="0" borderId="81" xfId="55" applyFont="1" applyBorder="1" applyAlignment="1">
      <alignment horizontal="left" vertical="top" wrapText="1"/>
      <protection/>
    </xf>
    <xf numFmtId="0" fontId="3" fillId="0" borderId="82" xfId="55" applyFont="1" applyBorder="1" applyAlignment="1">
      <alignment horizontal="left" vertical="top" wrapText="1"/>
      <protection/>
    </xf>
    <xf numFmtId="0" fontId="3" fillId="0" borderId="83" xfId="55" applyFont="1" applyBorder="1" applyAlignment="1">
      <alignment horizontal="left" vertical="top" wrapText="1"/>
      <protection/>
    </xf>
    <xf numFmtId="0" fontId="3" fillId="0" borderId="84" xfId="55" applyFont="1" applyBorder="1" applyAlignment="1">
      <alignment horizontal="left" vertical="top" wrapText="1"/>
      <protection/>
    </xf>
    <xf numFmtId="0" fontId="3" fillId="0" borderId="85" xfId="55" applyFont="1" applyBorder="1" applyAlignment="1">
      <alignment horizontal="left" vertical="top" wrapText="1"/>
      <protection/>
    </xf>
    <xf numFmtId="0" fontId="3" fillId="0" borderId="86" xfId="55" applyFont="1" applyBorder="1" applyAlignment="1">
      <alignment horizontal="left" vertical="top" wrapText="1"/>
      <protection/>
    </xf>
    <xf numFmtId="0" fontId="2" fillId="0" borderId="56" xfId="55" applyBorder="1" applyAlignment="1">
      <alignment horizontal="center" vertical="center"/>
      <protection/>
    </xf>
    <xf numFmtId="0" fontId="4" fillId="0" borderId="40" xfId="55" applyFont="1" applyBorder="1" applyAlignment="1">
      <alignment horizontal="center" vertical="center" wrapText="1"/>
      <protection/>
    </xf>
    <xf numFmtId="0" fontId="2" fillId="0" borderId="39" xfId="55" applyBorder="1" applyAlignment="1">
      <alignment horizontal="center" vertical="center"/>
      <protection/>
    </xf>
    <xf numFmtId="0" fontId="2" fillId="0" borderId="64" xfId="55" applyBorder="1" applyAlignment="1">
      <alignment/>
      <protection/>
    </xf>
    <xf numFmtId="0" fontId="2" fillId="0" borderId="87" xfId="55" applyBorder="1" applyAlignment="1">
      <alignment/>
      <protection/>
    </xf>
    <xf numFmtId="0" fontId="0" fillId="0" borderId="88" xfId="56" applyBorder="1" applyAlignment="1">
      <alignment/>
      <protection/>
    </xf>
    <xf numFmtId="0" fontId="3" fillId="0" borderId="89" xfId="55" applyFont="1" applyBorder="1" applyAlignment="1">
      <alignment horizontal="left" vertical="top" wrapText="1"/>
      <protection/>
    </xf>
    <xf numFmtId="0" fontId="3" fillId="0" borderId="90" xfId="55" applyFont="1" applyBorder="1" applyAlignment="1">
      <alignment horizontal="left" vertical="top" wrapText="1"/>
      <protection/>
    </xf>
    <xf numFmtId="0" fontId="3" fillId="0" borderId="91" xfId="55" applyFont="1" applyBorder="1" applyAlignment="1">
      <alignment horizontal="left" vertical="top" wrapText="1"/>
      <protection/>
    </xf>
    <xf numFmtId="0" fontId="3" fillId="0" borderId="92" xfId="55" applyFont="1" applyBorder="1" applyAlignment="1">
      <alignment horizontal="left" vertical="top" wrapText="1"/>
      <protection/>
    </xf>
    <xf numFmtId="0" fontId="3" fillId="0" borderId="93" xfId="55" applyFont="1" applyBorder="1" applyAlignment="1">
      <alignment horizontal="left" vertical="top" wrapText="1"/>
      <protection/>
    </xf>
    <xf numFmtId="0" fontId="3" fillId="0" borderId="94" xfId="55" applyFont="1" applyBorder="1" applyAlignment="1">
      <alignment horizontal="left" vertical="top" wrapText="1"/>
      <protection/>
    </xf>
    <xf numFmtId="0" fontId="3" fillId="0" borderId="95" xfId="55" applyFont="1" applyBorder="1" applyAlignment="1">
      <alignment horizontal="left" vertical="top" wrapText="1"/>
      <protection/>
    </xf>
    <xf numFmtId="0" fontId="3" fillId="0" borderId="96" xfId="55" applyFont="1" applyBorder="1" applyAlignment="1">
      <alignment horizontal="left" vertical="top" wrapText="1"/>
      <protection/>
    </xf>
    <xf numFmtId="0" fontId="3" fillId="0" borderId="97" xfId="55" applyFont="1" applyBorder="1" applyAlignment="1">
      <alignment horizontal="left" vertical="top" wrapText="1"/>
      <protection/>
    </xf>
    <xf numFmtId="0" fontId="5" fillId="0" borderId="59" xfId="55" applyFont="1" applyBorder="1" applyAlignment="1">
      <alignment horizontal="center" wrapText="1"/>
      <protection/>
    </xf>
    <xf numFmtId="0" fontId="2" fillId="0" borderId="72" xfId="55" applyBorder="1" applyAlignment="1">
      <alignment horizontal="center"/>
      <protection/>
    </xf>
    <xf numFmtId="0" fontId="2" fillId="0" borderId="56" xfId="55"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324"/>
  <sheetViews>
    <sheetView tabSelected="1" zoomScalePageLayoutView="0" workbookViewId="0" topLeftCell="A313">
      <selection activeCell="A32" sqref="A32:D32"/>
    </sheetView>
  </sheetViews>
  <sheetFormatPr defaultColWidth="14.57421875" defaultRowHeight="12.75"/>
  <cols>
    <col min="1" max="1" width="28.57421875" style="1" customWidth="1"/>
    <col min="2" max="16384" width="14.57421875" style="1" customWidth="1"/>
  </cols>
  <sheetData>
    <row r="1" spans="1:64" ht="30" customHeight="1" thickBot="1">
      <c r="A1" s="116" t="s">
        <v>175</v>
      </c>
      <c r="B1" s="116"/>
      <c r="C1" s="116"/>
      <c r="D1" s="116"/>
      <c r="E1" s="116"/>
      <c r="F1" s="116"/>
      <c r="G1" s="116"/>
      <c r="H1" s="116"/>
      <c r="I1" s="116"/>
      <c r="J1" s="116"/>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row>
    <row r="2" spans="1:65" ht="15" customHeight="1" thickBot="1">
      <c r="A2" s="41"/>
      <c r="B2" s="40"/>
      <c r="C2" s="117" t="s">
        <v>163</v>
      </c>
      <c r="D2" s="118"/>
      <c r="E2" s="118"/>
      <c r="F2" s="118"/>
      <c r="G2" s="118"/>
      <c r="H2" s="118"/>
      <c r="I2" s="118"/>
      <c r="J2" s="118"/>
      <c r="K2" s="119"/>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row>
    <row r="3" spans="1:11" ht="15.75" customHeight="1" thickBot="1">
      <c r="A3" s="39"/>
      <c r="B3" s="38"/>
      <c r="C3" s="54">
        <v>2003</v>
      </c>
      <c r="D3" s="55" t="s">
        <v>160</v>
      </c>
      <c r="E3" s="56" t="s">
        <v>159</v>
      </c>
      <c r="F3" s="56" t="s">
        <v>158</v>
      </c>
      <c r="G3" s="56" t="s">
        <v>157</v>
      </c>
      <c r="H3" s="56" t="s">
        <v>156</v>
      </c>
      <c r="I3" s="56" t="s">
        <v>155</v>
      </c>
      <c r="J3" s="56" t="s">
        <v>154</v>
      </c>
      <c r="K3" s="57" t="s">
        <v>153</v>
      </c>
    </row>
    <row r="4" spans="1:11" ht="15.75" customHeight="1">
      <c r="A4" s="120" t="s">
        <v>162</v>
      </c>
      <c r="B4" s="37" t="s">
        <v>161</v>
      </c>
      <c r="C4" s="58">
        <v>1</v>
      </c>
      <c r="D4" s="36">
        <v>2</v>
      </c>
      <c r="E4" s="35"/>
      <c r="F4" s="35"/>
      <c r="G4" s="35"/>
      <c r="H4" s="35"/>
      <c r="I4" s="35"/>
      <c r="J4" s="35"/>
      <c r="K4" s="35"/>
    </row>
    <row r="5" spans="1:11" ht="15.75" customHeight="1">
      <c r="A5" s="121"/>
      <c r="B5" s="37" t="s">
        <v>160</v>
      </c>
      <c r="C5" s="58"/>
      <c r="D5" s="36">
        <v>2</v>
      </c>
      <c r="E5" s="35">
        <v>3</v>
      </c>
      <c r="F5" s="35"/>
      <c r="G5" s="35"/>
      <c r="H5" s="35"/>
      <c r="I5" s="35"/>
      <c r="J5" s="35"/>
      <c r="K5" s="35"/>
    </row>
    <row r="6" spans="1:11" ht="15.75" customHeight="1">
      <c r="A6" s="121"/>
      <c r="B6" s="37" t="s">
        <v>159</v>
      </c>
      <c r="C6" s="58"/>
      <c r="D6" s="36"/>
      <c r="E6" s="35"/>
      <c r="F6" s="35">
        <v>3</v>
      </c>
      <c r="G6" s="35"/>
      <c r="H6" s="35"/>
      <c r="I6" s="35"/>
      <c r="J6" s="35"/>
      <c r="K6" s="35"/>
    </row>
    <row r="7" spans="1:11" ht="15.75" customHeight="1">
      <c r="A7" s="121"/>
      <c r="B7" s="37" t="s">
        <v>158</v>
      </c>
      <c r="C7" s="58"/>
      <c r="D7" s="36"/>
      <c r="E7" s="35"/>
      <c r="F7" s="35">
        <v>1</v>
      </c>
      <c r="G7" s="35">
        <v>4</v>
      </c>
      <c r="H7" s="35">
        <v>1</v>
      </c>
      <c r="I7" s="35"/>
      <c r="J7" s="35"/>
      <c r="K7" s="35"/>
    </row>
    <row r="8" spans="1:11" ht="15.75" customHeight="1">
      <c r="A8" s="121"/>
      <c r="B8" s="37" t="s">
        <v>157</v>
      </c>
      <c r="C8" s="58"/>
      <c r="D8" s="36"/>
      <c r="E8" s="35"/>
      <c r="F8" s="35"/>
      <c r="G8" s="35"/>
      <c r="H8" s="35">
        <v>3</v>
      </c>
      <c r="I8" s="35"/>
      <c r="J8" s="35"/>
      <c r="K8" s="35"/>
    </row>
    <row r="9" spans="1:11" ht="15.75" customHeight="1">
      <c r="A9" s="121"/>
      <c r="B9" s="37" t="s">
        <v>156</v>
      </c>
      <c r="C9" s="58"/>
      <c r="D9" s="36"/>
      <c r="E9" s="35"/>
      <c r="F9" s="35"/>
      <c r="G9" s="35"/>
      <c r="H9" s="35"/>
      <c r="I9" s="35">
        <v>3</v>
      </c>
      <c r="J9" s="35"/>
      <c r="K9" s="35"/>
    </row>
    <row r="10" spans="1:11" ht="15.75" customHeight="1">
      <c r="A10" s="121"/>
      <c r="B10" s="37" t="s">
        <v>155</v>
      </c>
      <c r="C10" s="58"/>
      <c r="D10" s="36"/>
      <c r="E10" s="35"/>
      <c r="F10" s="35"/>
      <c r="G10" s="35"/>
      <c r="H10" s="35"/>
      <c r="I10" s="35"/>
      <c r="J10" s="35">
        <v>6</v>
      </c>
      <c r="K10" s="35">
        <v>1</v>
      </c>
    </row>
    <row r="11" spans="1:11" ht="15.75" customHeight="1">
      <c r="A11" s="121"/>
      <c r="B11" s="37" t="s">
        <v>154</v>
      </c>
      <c r="C11" s="58"/>
      <c r="D11" s="36"/>
      <c r="E11" s="35"/>
      <c r="F11" s="35"/>
      <c r="G11" s="35"/>
      <c r="H11" s="35"/>
      <c r="I11" s="35"/>
      <c r="J11" s="35">
        <v>1</v>
      </c>
      <c r="K11" s="35"/>
    </row>
    <row r="12" spans="1:11" ht="15.75" customHeight="1">
      <c r="A12" s="121"/>
      <c r="B12" s="37" t="s">
        <v>153</v>
      </c>
      <c r="C12" s="58"/>
      <c r="D12" s="36"/>
      <c r="E12" s="35"/>
      <c r="F12" s="35"/>
      <c r="G12" s="35"/>
      <c r="H12" s="35"/>
      <c r="I12" s="35"/>
      <c r="J12" s="35"/>
      <c r="K12" s="35">
        <v>1</v>
      </c>
    </row>
    <row r="13" spans="1:11" ht="15.75" customHeight="1" thickBot="1">
      <c r="A13" s="34" t="s">
        <v>83</v>
      </c>
      <c r="B13" s="33"/>
      <c r="C13" s="59">
        <v>1</v>
      </c>
      <c r="D13" s="32">
        <v>4</v>
      </c>
      <c r="E13" s="31">
        <v>3</v>
      </c>
      <c r="F13" s="31">
        <v>4</v>
      </c>
      <c r="G13" s="31">
        <v>4</v>
      </c>
      <c r="H13" s="31">
        <v>4</v>
      </c>
      <c r="I13" s="31">
        <v>3</v>
      </c>
      <c r="J13" s="31">
        <v>7</v>
      </c>
      <c r="K13" s="31">
        <v>2</v>
      </c>
    </row>
    <row r="14" ht="12.75">
      <c r="A14" s="2"/>
    </row>
    <row r="16" spans="1:6" ht="18" customHeight="1" thickBot="1">
      <c r="A16" s="122" t="s">
        <v>24</v>
      </c>
      <c r="B16" s="122"/>
      <c r="C16" s="122"/>
      <c r="D16" s="42"/>
      <c r="E16" s="42"/>
      <c r="F16" s="42"/>
    </row>
    <row r="17" spans="1:3" ht="27" customHeight="1" thickBot="1">
      <c r="A17" s="60"/>
      <c r="B17" s="50" t="s">
        <v>89</v>
      </c>
      <c r="C17" s="12" t="s">
        <v>88</v>
      </c>
    </row>
    <row r="18" spans="1:3" ht="15.75" customHeight="1">
      <c r="A18" s="61" t="s">
        <v>75</v>
      </c>
      <c r="B18" s="62">
        <v>1</v>
      </c>
      <c r="C18" s="9">
        <v>3.125</v>
      </c>
    </row>
    <row r="19" spans="1:3" ht="15.75" customHeight="1">
      <c r="A19" s="18" t="s">
        <v>53</v>
      </c>
      <c r="B19" s="51">
        <v>2</v>
      </c>
      <c r="C19" s="6">
        <v>6.25</v>
      </c>
    </row>
    <row r="20" spans="1:3" ht="15.75" customHeight="1">
      <c r="A20" s="18" t="s">
        <v>45</v>
      </c>
      <c r="B20" s="51">
        <v>3</v>
      </c>
      <c r="C20" s="6">
        <v>9.375</v>
      </c>
    </row>
    <row r="21" spans="1:3" ht="15.75" customHeight="1">
      <c r="A21" s="18" t="s">
        <v>41</v>
      </c>
      <c r="B21" s="51">
        <v>1</v>
      </c>
      <c r="C21" s="6">
        <v>3.125</v>
      </c>
    </row>
    <row r="22" spans="1:3" ht="24.75" customHeight="1">
      <c r="A22" s="18" t="s">
        <v>31</v>
      </c>
      <c r="B22" s="51">
        <v>16</v>
      </c>
      <c r="C22" s="6">
        <v>50</v>
      </c>
    </row>
    <row r="23" spans="1:3" ht="15.75" customHeight="1">
      <c r="A23" s="18" t="s">
        <v>35</v>
      </c>
      <c r="B23" s="51">
        <v>3</v>
      </c>
      <c r="C23" s="6">
        <v>9.375</v>
      </c>
    </row>
    <row r="24" spans="1:3" ht="15.75" customHeight="1">
      <c r="A24" s="18" t="s">
        <v>69</v>
      </c>
      <c r="B24" s="51">
        <v>1</v>
      </c>
      <c r="C24" s="6">
        <v>3.125</v>
      </c>
    </row>
    <row r="25" spans="1:3" ht="15.75" customHeight="1">
      <c r="A25" s="18" t="s">
        <v>36</v>
      </c>
      <c r="B25" s="51">
        <v>5</v>
      </c>
      <c r="C25" s="6">
        <v>15.625</v>
      </c>
    </row>
    <row r="26" spans="1:3" ht="15.75" customHeight="1" thickBot="1">
      <c r="A26" s="63" t="s">
        <v>83</v>
      </c>
      <c r="B26" s="52">
        <v>32</v>
      </c>
      <c r="C26" s="3">
        <v>100</v>
      </c>
    </row>
    <row r="28" spans="1:6" ht="28.5" customHeight="1" thickBot="1">
      <c r="A28" s="116" t="s">
        <v>25</v>
      </c>
      <c r="B28" s="116"/>
      <c r="C28" s="116"/>
      <c r="D28" s="116"/>
      <c r="E28" s="42"/>
      <c r="F28" s="42"/>
    </row>
    <row r="29" spans="1:4" ht="12.75">
      <c r="A29" s="123" t="s">
        <v>57</v>
      </c>
      <c r="B29" s="124"/>
      <c r="C29" s="124"/>
      <c r="D29" s="125"/>
    </row>
    <row r="30" spans="1:4" ht="12.75">
      <c r="A30" s="126" t="s">
        <v>80</v>
      </c>
      <c r="B30" s="127"/>
      <c r="C30" s="127"/>
      <c r="D30" s="128"/>
    </row>
    <row r="31" spans="1:4" ht="12.75">
      <c r="A31" s="126" t="s">
        <v>56</v>
      </c>
      <c r="B31" s="127"/>
      <c r="C31" s="127"/>
      <c r="D31" s="128"/>
    </row>
    <row r="32" spans="1:4" ht="12.75">
      <c r="A32" s="126" t="s">
        <v>193</v>
      </c>
      <c r="B32" s="127"/>
      <c r="C32" s="127"/>
      <c r="D32" s="128"/>
    </row>
    <row r="33" spans="1:4" ht="12.75">
      <c r="A33" s="126" t="s">
        <v>64</v>
      </c>
      <c r="B33" s="127"/>
      <c r="C33" s="127"/>
      <c r="D33" s="128"/>
    </row>
    <row r="34" spans="1:4" ht="12.75">
      <c r="A34" s="126" t="s">
        <v>44</v>
      </c>
      <c r="B34" s="127"/>
      <c r="C34" s="127"/>
      <c r="D34" s="128"/>
    </row>
    <row r="35" spans="1:4" ht="12.75">
      <c r="A35" s="126" t="s">
        <v>76</v>
      </c>
      <c r="B35" s="127"/>
      <c r="C35" s="127"/>
      <c r="D35" s="128"/>
    </row>
    <row r="36" spans="1:4" ht="12.75">
      <c r="A36" s="126" t="s">
        <v>32</v>
      </c>
      <c r="B36" s="127"/>
      <c r="C36" s="127"/>
      <c r="D36" s="128"/>
    </row>
    <row r="37" spans="1:4" ht="12.75">
      <c r="A37" s="126" t="s">
        <v>74</v>
      </c>
      <c r="B37" s="127"/>
      <c r="C37" s="127"/>
      <c r="D37" s="128"/>
    </row>
    <row r="38" spans="1:4" ht="12.75">
      <c r="A38" s="126" t="s">
        <v>63</v>
      </c>
      <c r="B38" s="127"/>
      <c r="C38" s="127"/>
      <c r="D38" s="128"/>
    </row>
    <row r="39" spans="1:4" ht="12.75">
      <c r="A39" s="126" t="s">
        <v>43</v>
      </c>
      <c r="B39" s="127"/>
      <c r="C39" s="127"/>
      <c r="D39" s="128"/>
    </row>
    <row r="40" spans="1:4" ht="12.75">
      <c r="A40" s="126" t="s">
        <v>39</v>
      </c>
      <c r="B40" s="127"/>
      <c r="C40" s="127"/>
      <c r="D40" s="128"/>
    </row>
    <row r="41" spans="1:4" ht="12.75">
      <c r="A41" s="126" t="s">
        <v>34</v>
      </c>
      <c r="B41" s="127"/>
      <c r="C41" s="127"/>
      <c r="D41" s="128"/>
    </row>
    <row r="42" spans="1:4" ht="12.75">
      <c r="A42" s="126" t="s">
        <v>62</v>
      </c>
      <c r="B42" s="127"/>
      <c r="C42" s="127"/>
      <c r="D42" s="128"/>
    </row>
    <row r="43" spans="1:4" ht="12.75">
      <c r="A43" s="126" t="s">
        <v>47</v>
      </c>
      <c r="B43" s="127"/>
      <c r="C43" s="127"/>
      <c r="D43" s="128"/>
    </row>
    <row r="44" spans="1:4" ht="13.5" thickBot="1">
      <c r="A44" s="129" t="s">
        <v>71</v>
      </c>
      <c r="B44" s="130"/>
      <c r="C44" s="130"/>
      <c r="D44" s="131"/>
    </row>
    <row r="46" spans="1:22" ht="27" customHeight="1" thickBot="1">
      <c r="A46" s="122" t="s">
        <v>176</v>
      </c>
      <c r="B46" s="132"/>
      <c r="C46" s="132"/>
      <c r="D46" s="132"/>
      <c r="E46" s="132"/>
      <c r="F46" s="132"/>
      <c r="G46" s="132"/>
      <c r="H46" s="132"/>
      <c r="I46" s="132"/>
      <c r="J46" s="132"/>
      <c r="K46" s="132"/>
      <c r="L46" s="132"/>
      <c r="M46" s="132"/>
      <c r="N46" s="132"/>
      <c r="O46" s="132"/>
      <c r="P46" s="132"/>
      <c r="Q46" s="132"/>
      <c r="R46" s="132"/>
      <c r="S46" s="132"/>
      <c r="T46" s="132"/>
      <c r="U46" s="132"/>
      <c r="V46" s="132"/>
    </row>
    <row r="47" spans="1:39" ht="18" customHeight="1" thickBot="1">
      <c r="A47" s="19"/>
      <c r="B47" s="133" t="s">
        <v>152</v>
      </c>
      <c r="C47" s="134"/>
      <c r="D47" s="133" t="s">
        <v>151</v>
      </c>
      <c r="E47" s="134"/>
      <c r="F47" s="133" t="s">
        <v>150</v>
      </c>
      <c r="G47" s="134"/>
      <c r="H47" s="133" t="s">
        <v>149</v>
      </c>
      <c r="I47" s="134"/>
      <c r="J47" s="133" t="s">
        <v>148</v>
      </c>
      <c r="K47" s="134"/>
      <c r="L47" s="133" t="s">
        <v>147</v>
      </c>
      <c r="M47" s="134"/>
      <c r="N47" s="133" t="s">
        <v>146</v>
      </c>
      <c r="O47" s="134"/>
      <c r="P47" s="133" t="s">
        <v>145</v>
      </c>
      <c r="Q47" s="134"/>
      <c r="R47" s="133" t="s">
        <v>144</v>
      </c>
      <c r="S47" s="134"/>
      <c r="T47" s="133" t="s">
        <v>143</v>
      </c>
      <c r="U47" s="134"/>
      <c r="V47" s="133" t="s">
        <v>142</v>
      </c>
      <c r="W47" s="134"/>
      <c r="X47" s="133" t="s">
        <v>141</v>
      </c>
      <c r="Y47" s="134"/>
      <c r="Z47" s="133" t="s">
        <v>140</v>
      </c>
      <c r="AA47" s="134"/>
      <c r="AB47" s="133" t="s">
        <v>139</v>
      </c>
      <c r="AC47" s="134"/>
      <c r="AD47" s="133" t="s">
        <v>138</v>
      </c>
      <c r="AE47" s="134"/>
      <c r="AF47" s="133" t="s">
        <v>137</v>
      </c>
      <c r="AG47" s="134"/>
      <c r="AH47" s="133" t="s">
        <v>136</v>
      </c>
      <c r="AI47" s="134"/>
      <c r="AJ47" s="133" t="s">
        <v>135</v>
      </c>
      <c r="AK47" s="134"/>
      <c r="AL47" s="133" t="s">
        <v>77</v>
      </c>
      <c r="AM47" s="134"/>
    </row>
    <row r="48" spans="1:39" ht="27" customHeight="1" thickBot="1">
      <c r="A48" s="14"/>
      <c r="B48" s="23" t="s">
        <v>89</v>
      </c>
      <c r="C48" s="22" t="s">
        <v>88</v>
      </c>
      <c r="D48" s="23" t="s">
        <v>89</v>
      </c>
      <c r="E48" s="22" t="s">
        <v>88</v>
      </c>
      <c r="F48" s="23" t="s">
        <v>89</v>
      </c>
      <c r="G48" s="22" t="s">
        <v>88</v>
      </c>
      <c r="H48" s="23" t="s">
        <v>89</v>
      </c>
      <c r="I48" s="22" t="s">
        <v>88</v>
      </c>
      <c r="J48" s="23" t="s">
        <v>89</v>
      </c>
      <c r="K48" s="22" t="s">
        <v>88</v>
      </c>
      <c r="L48" s="23" t="s">
        <v>89</v>
      </c>
      <c r="M48" s="22" t="s">
        <v>88</v>
      </c>
      <c r="N48" s="23" t="s">
        <v>89</v>
      </c>
      <c r="O48" s="22" t="s">
        <v>88</v>
      </c>
      <c r="P48" s="23" t="s">
        <v>89</v>
      </c>
      <c r="Q48" s="22" t="s">
        <v>88</v>
      </c>
      <c r="R48" s="23" t="s">
        <v>89</v>
      </c>
      <c r="S48" s="22" t="s">
        <v>88</v>
      </c>
      <c r="T48" s="23" t="s">
        <v>89</v>
      </c>
      <c r="U48" s="22" t="s">
        <v>88</v>
      </c>
      <c r="V48" s="23" t="s">
        <v>89</v>
      </c>
      <c r="W48" s="22" t="s">
        <v>88</v>
      </c>
      <c r="X48" s="23" t="s">
        <v>89</v>
      </c>
      <c r="Y48" s="22" t="s">
        <v>88</v>
      </c>
      <c r="Z48" s="23" t="s">
        <v>89</v>
      </c>
      <c r="AA48" s="22" t="s">
        <v>88</v>
      </c>
      <c r="AB48" s="23" t="s">
        <v>89</v>
      </c>
      <c r="AC48" s="22" t="s">
        <v>88</v>
      </c>
      <c r="AD48" s="23" t="s">
        <v>89</v>
      </c>
      <c r="AE48" s="22" t="s">
        <v>88</v>
      </c>
      <c r="AF48" s="23" t="s">
        <v>89</v>
      </c>
      <c r="AG48" s="22" t="s">
        <v>88</v>
      </c>
      <c r="AH48" s="23" t="s">
        <v>89</v>
      </c>
      <c r="AI48" s="22" t="s">
        <v>88</v>
      </c>
      <c r="AJ48" s="23" t="s">
        <v>89</v>
      </c>
      <c r="AK48" s="22" t="s">
        <v>88</v>
      </c>
      <c r="AL48" s="23" t="s">
        <v>89</v>
      </c>
      <c r="AM48" s="22" t="s">
        <v>88</v>
      </c>
    </row>
    <row r="49" spans="1:39" ht="15.75" customHeight="1">
      <c r="A49" s="11" t="s">
        <v>96</v>
      </c>
      <c r="B49" s="10">
        <v>21</v>
      </c>
      <c r="C49" s="21">
        <v>65.625</v>
      </c>
      <c r="D49" s="10">
        <v>25</v>
      </c>
      <c r="E49" s="21">
        <v>78.125</v>
      </c>
      <c r="F49" s="10">
        <v>25</v>
      </c>
      <c r="G49" s="21">
        <v>78.125</v>
      </c>
      <c r="H49" s="10">
        <v>24</v>
      </c>
      <c r="I49" s="21">
        <v>75</v>
      </c>
      <c r="J49" s="10">
        <v>26</v>
      </c>
      <c r="K49" s="21">
        <v>81.25</v>
      </c>
      <c r="L49" s="10">
        <v>25</v>
      </c>
      <c r="M49" s="21">
        <v>78.125</v>
      </c>
      <c r="N49" s="10">
        <v>28</v>
      </c>
      <c r="O49" s="21">
        <v>87.5</v>
      </c>
      <c r="P49" s="10">
        <v>26</v>
      </c>
      <c r="Q49" s="21">
        <v>81.25</v>
      </c>
      <c r="R49" s="10">
        <v>25</v>
      </c>
      <c r="S49" s="21">
        <v>78.125</v>
      </c>
      <c r="T49" s="10">
        <v>25</v>
      </c>
      <c r="U49" s="21">
        <v>78.125</v>
      </c>
      <c r="V49" s="10">
        <v>26</v>
      </c>
      <c r="W49" s="21">
        <v>81.25</v>
      </c>
      <c r="X49" s="10">
        <v>25</v>
      </c>
      <c r="Y49" s="21">
        <v>78.125</v>
      </c>
      <c r="Z49" s="10">
        <v>27</v>
      </c>
      <c r="AA49" s="21">
        <v>84.375</v>
      </c>
      <c r="AB49" s="10">
        <v>23</v>
      </c>
      <c r="AC49" s="21">
        <v>71.875</v>
      </c>
      <c r="AD49" s="10">
        <v>26</v>
      </c>
      <c r="AE49" s="21">
        <v>81.25</v>
      </c>
      <c r="AF49" s="10">
        <v>24</v>
      </c>
      <c r="AG49" s="21">
        <v>75</v>
      </c>
      <c r="AH49" s="10">
        <v>27</v>
      </c>
      <c r="AI49" s="21">
        <v>84.375</v>
      </c>
      <c r="AJ49" s="10">
        <v>27</v>
      </c>
      <c r="AK49" s="21">
        <v>84.375</v>
      </c>
      <c r="AL49" s="10">
        <v>31</v>
      </c>
      <c r="AM49" s="21">
        <v>96.875</v>
      </c>
    </row>
    <row r="50" spans="1:39" ht="15.75" customHeight="1">
      <c r="A50" s="8" t="s">
        <v>110</v>
      </c>
      <c r="B50" s="7">
        <v>11</v>
      </c>
      <c r="C50" s="20">
        <v>34.375</v>
      </c>
      <c r="D50" s="7">
        <v>7</v>
      </c>
      <c r="E50" s="20">
        <v>21.875</v>
      </c>
      <c r="F50" s="7">
        <v>7</v>
      </c>
      <c r="G50" s="20">
        <v>21.875</v>
      </c>
      <c r="H50" s="7">
        <v>8</v>
      </c>
      <c r="I50" s="20">
        <v>25</v>
      </c>
      <c r="J50" s="7">
        <v>6</v>
      </c>
      <c r="K50" s="20">
        <v>18.75</v>
      </c>
      <c r="L50" s="7">
        <v>7</v>
      </c>
      <c r="M50" s="20">
        <v>21.875</v>
      </c>
      <c r="N50" s="7">
        <v>4</v>
      </c>
      <c r="O50" s="20">
        <v>12.5</v>
      </c>
      <c r="P50" s="7">
        <v>6</v>
      </c>
      <c r="Q50" s="20">
        <v>18.75</v>
      </c>
      <c r="R50" s="7">
        <v>7</v>
      </c>
      <c r="S50" s="20">
        <v>21.875</v>
      </c>
      <c r="T50" s="7">
        <v>7</v>
      </c>
      <c r="U50" s="20">
        <v>21.875</v>
      </c>
      <c r="V50" s="7">
        <v>6</v>
      </c>
      <c r="W50" s="20">
        <v>18.75</v>
      </c>
      <c r="X50" s="7">
        <v>7</v>
      </c>
      <c r="Y50" s="20">
        <v>21.875</v>
      </c>
      <c r="Z50" s="7">
        <v>5</v>
      </c>
      <c r="AA50" s="20">
        <v>15.625</v>
      </c>
      <c r="AB50" s="7">
        <v>9</v>
      </c>
      <c r="AC50" s="20">
        <v>28.125</v>
      </c>
      <c r="AD50" s="7">
        <v>6</v>
      </c>
      <c r="AE50" s="20">
        <v>18.75</v>
      </c>
      <c r="AF50" s="7">
        <v>8</v>
      </c>
      <c r="AG50" s="20">
        <v>25</v>
      </c>
      <c r="AH50" s="7">
        <v>5</v>
      </c>
      <c r="AI50" s="20">
        <v>15.625</v>
      </c>
      <c r="AJ50" s="7">
        <v>5</v>
      </c>
      <c r="AK50" s="20">
        <v>15.625</v>
      </c>
      <c r="AL50" s="7">
        <v>1</v>
      </c>
      <c r="AM50" s="20">
        <v>3.125</v>
      </c>
    </row>
    <row r="51" spans="1:39" ht="15.75" customHeight="1" thickBot="1">
      <c r="A51" s="5" t="s">
        <v>83</v>
      </c>
      <c r="B51" s="44">
        <v>32</v>
      </c>
      <c r="C51" s="43">
        <v>100</v>
      </c>
      <c r="D51" s="44">
        <v>32</v>
      </c>
      <c r="E51" s="43">
        <v>100</v>
      </c>
      <c r="F51" s="44">
        <v>32</v>
      </c>
      <c r="G51" s="43">
        <v>100</v>
      </c>
      <c r="H51" s="44">
        <v>32</v>
      </c>
      <c r="I51" s="43">
        <v>100</v>
      </c>
      <c r="J51" s="44">
        <v>32</v>
      </c>
      <c r="K51" s="43">
        <v>100</v>
      </c>
      <c r="L51" s="44">
        <v>32</v>
      </c>
      <c r="M51" s="43">
        <v>100</v>
      </c>
      <c r="N51" s="44">
        <v>32</v>
      </c>
      <c r="O51" s="43">
        <v>100</v>
      </c>
      <c r="P51" s="44">
        <v>32</v>
      </c>
      <c r="Q51" s="43">
        <v>100</v>
      </c>
      <c r="R51" s="44">
        <v>32</v>
      </c>
      <c r="S51" s="43">
        <v>100</v>
      </c>
      <c r="T51" s="44">
        <v>32</v>
      </c>
      <c r="U51" s="43">
        <v>100</v>
      </c>
      <c r="V51" s="44">
        <v>32</v>
      </c>
      <c r="W51" s="43">
        <v>100</v>
      </c>
      <c r="X51" s="44">
        <v>32</v>
      </c>
      <c r="Y51" s="43">
        <v>100</v>
      </c>
      <c r="Z51" s="44">
        <v>32</v>
      </c>
      <c r="AA51" s="43">
        <v>100</v>
      </c>
      <c r="AB51" s="44">
        <v>32</v>
      </c>
      <c r="AC51" s="43">
        <v>100</v>
      </c>
      <c r="AD51" s="44">
        <v>32</v>
      </c>
      <c r="AE51" s="43">
        <v>100</v>
      </c>
      <c r="AF51" s="44">
        <v>32</v>
      </c>
      <c r="AG51" s="43">
        <v>100</v>
      </c>
      <c r="AH51" s="44">
        <v>32</v>
      </c>
      <c r="AI51" s="43">
        <v>100</v>
      </c>
      <c r="AJ51" s="44">
        <v>32</v>
      </c>
      <c r="AK51" s="43">
        <v>100</v>
      </c>
      <c r="AL51" s="44">
        <v>32</v>
      </c>
      <c r="AM51" s="43">
        <v>100</v>
      </c>
    </row>
    <row r="53" spans="1:22" ht="27" customHeight="1" thickBot="1">
      <c r="A53" s="122" t="s">
        <v>177</v>
      </c>
      <c r="B53" s="132"/>
      <c r="C53" s="132"/>
      <c r="D53" s="132"/>
      <c r="E53" s="132"/>
      <c r="F53" s="132"/>
      <c r="G53" s="132"/>
      <c r="H53" s="132"/>
      <c r="I53" s="132"/>
      <c r="J53" s="132"/>
      <c r="K53" s="132"/>
      <c r="L53" s="132"/>
      <c r="M53" s="132"/>
      <c r="N53" s="132"/>
      <c r="O53" s="132"/>
      <c r="P53" s="132"/>
      <c r="Q53" s="132"/>
      <c r="R53" s="132"/>
      <c r="S53" s="132"/>
      <c r="T53" s="132"/>
      <c r="U53" s="132"/>
      <c r="V53" s="132"/>
    </row>
    <row r="54" spans="1:21" ht="18" customHeight="1" thickBot="1">
      <c r="A54" s="19"/>
      <c r="B54" s="133" t="s">
        <v>134</v>
      </c>
      <c r="C54" s="134"/>
      <c r="D54" s="133" t="s">
        <v>133</v>
      </c>
      <c r="E54" s="134"/>
      <c r="F54" s="133" t="s">
        <v>132</v>
      </c>
      <c r="G54" s="134"/>
      <c r="H54" s="133" t="s">
        <v>131</v>
      </c>
      <c r="I54" s="134"/>
      <c r="J54" s="133" t="s">
        <v>130</v>
      </c>
      <c r="K54" s="134"/>
      <c r="L54" s="133" t="s">
        <v>129</v>
      </c>
      <c r="M54" s="134"/>
      <c r="N54" s="133" t="s">
        <v>128</v>
      </c>
      <c r="O54" s="134"/>
      <c r="P54" s="133" t="s">
        <v>127</v>
      </c>
      <c r="Q54" s="134"/>
      <c r="R54" s="133" t="s">
        <v>126</v>
      </c>
      <c r="S54" s="134"/>
      <c r="T54" s="133" t="s">
        <v>125</v>
      </c>
      <c r="U54" s="134"/>
    </row>
    <row r="55" spans="1:21" ht="27" customHeight="1" thickBot="1">
      <c r="A55" s="14"/>
      <c r="B55" s="13" t="s">
        <v>89</v>
      </c>
      <c r="C55" s="12" t="s">
        <v>88</v>
      </c>
      <c r="D55" s="13" t="s">
        <v>89</v>
      </c>
      <c r="E55" s="12" t="s">
        <v>88</v>
      </c>
      <c r="F55" s="13" t="s">
        <v>89</v>
      </c>
      <c r="G55" s="12" t="s">
        <v>88</v>
      </c>
      <c r="H55" s="13" t="s">
        <v>89</v>
      </c>
      <c r="I55" s="12" t="s">
        <v>88</v>
      </c>
      <c r="J55" s="13" t="s">
        <v>89</v>
      </c>
      <c r="K55" s="12" t="s">
        <v>88</v>
      </c>
      <c r="L55" s="13" t="s">
        <v>89</v>
      </c>
      <c r="M55" s="12" t="s">
        <v>88</v>
      </c>
      <c r="N55" s="13" t="s">
        <v>89</v>
      </c>
      <c r="O55" s="12" t="s">
        <v>88</v>
      </c>
      <c r="P55" s="13" t="s">
        <v>89</v>
      </c>
      <c r="Q55" s="12" t="s">
        <v>88</v>
      </c>
      <c r="R55" s="13" t="s">
        <v>89</v>
      </c>
      <c r="S55" s="12" t="s">
        <v>88</v>
      </c>
      <c r="T55" s="13" t="s">
        <v>89</v>
      </c>
      <c r="U55" s="12" t="s">
        <v>88</v>
      </c>
    </row>
    <row r="56" spans="1:21" ht="15.75" customHeight="1">
      <c r="A56" s="11" t="s">
        <v>96</v>
      </c>
      <c r="B56" s="10">
        <f>20-B57</f>
        <v>12</v>
      </c>
      <c r="C56" s="21">
        <f>100-C57</f>
        <v>60</v>
      </c>
      <c r="D56" s="10">
        <f>20-D57</f>
        <v>20</v>
      </c>
      <c r="E56" s="21">
        <f>100-E57</f>
        <v>100</v>
      </c>
      <c r="F56" s="10">
        <f>20-F57</f>
        <v>20</v>
      </c>
      <c r="G56" s="21">
        <f>100-G57</f>
        <v>100</v>
      </c>
      <c r="H56" s="10">
        <f>20-H57</f>
        <v>19</v>
      </c>
      <c r="I56" s="21">
        <f>100-I57</f>
        <v>95</v>
      </c>
      <c r="J56" s="10">
        <f>20-J57</f>
        <v>20</v>
      </c>
      <c r="K56" s="21">
        <f>100-K57</f>
        <v>100</v>
      </c>
      <c r="L56" s="10">
        <f>20-L57</f>
        <v>18</v>
      </c>
      <c r="M56" s="21">
        <f>100-M57</f>
        <v>90</v>
      </c>
      <c r="N56" s="10">
        <f>20-N57</f>
        <v>20</v>
      </c>
      <c r="O56" s="21">
        <f>100-O57</f>
        <v>100</v>
      </c>
      <c r="P56" s="10">
        <f>20-P57</f>
        <v>19</v>
      </c>
      <c r="Q56" s="21">
        <f>100-Q57</f>
        <v>95</v>
      </c>
      <c r="R56" s="10">
        <f>20-R57</f>
        <v>20</v>
      </c>
      <c r="S56" s="21">
        <f>100-S57</f>
        <v>100</v>
      </c>
      <c r="T56" s="10">
        <f>20-T57</f>
        <v>20</v>
      </c>
      <c r="U56" s="21">
        <f>100-U57</f>
        <v>100</v>
      </c>
    </row>
    <row r="57" spans="1:21" ht="15.75" customHeight="1">
      <c r="A57" s="8" t="s">
        <v>110</v>
      </c>
      <c r="B57" s="7">
        <v>8</v>
      </c>
      <c r="C57" s="20">
        <f>100*B57/20</f>
        <v>40</v>
      </c>
      <c r="D57" s="7">
        <v>0</v>
      </c>
      <c r="E57" s="20">
        <f>100*D57/20</f>
        <v>0</v>
      </c>
      <c r="F57" s="7">
        <v>0</v>
      </c>
      <c r="G57" s="20">
        <f>100*F57/20</f>
        <v>0</v>
      </c>
      <c r="H57" s="7">
        <v>1</v>
      </c>
      <c r="I57" s="20">
        <f>100*H57/20</f>
        <v>5</v>
      </c>
      <c r="J57" s="7">
        <v>0</v>
      </c>
      <c r="K57" s="20">
        <f>100*J57/20</f>
        <v>0</v>
      </c>
      <c r="L57" s="7">
        <v>2</v>
      </c>
      <c r="M57" s="20">
        <f>100*L57/20</f>
        <v>10</v>
      </c>
      <c r="N57" s="7">
        <v>0</v>
      </c>
      <c r="O57" s="20">
        <f>100*N57/20</f>
        <v>0</v>
      </c>
      <c r="P57" s="7">
        <v>1</v>
      </c>
      <c r="Q57" s="20">
        <f>100*P57/20</f>
        <v>5</v>
      </c>
      <c r="R57" s="7">
        <v>0</v>
      </c>
      <c r="S57" s="20">
        <f>100*R57/20</f>
        <v>0</v>
      </c>
      <c r="T57" s="7">
        <v>0</v>
      </c>
      <c r="U57" s="20">
        <f>100*T57/20</f>
        <v>0</v>
      </c>
    </row>
    <row r="58" spans="1:21" ht="15.75" customHeight="1" thickBot="1">
      <c r="A58" s="5" t="s">
        <v>83</v>
      </c>
      <c r="B58" s="44">
        <v>20</v>
      </c>
      <c r="C58" s="43">
        <v>100</v>
      </c>
      <c r="D58" s="4">
        <v>20</v>
      </c>
      <c r="E58" s="3">
        <v>100</v>
      </c>
      <c r="F58" s="4">
        <v>20</v>
      </c>
      <c r="G58" s="3">
        <v>100</v>
      </c>
      <c r="H58" s="4">
        <v>20</v>
      </c>
      <c r="I58" s="3">
        <v>100</v>
      </c>
      <c r="J58" s="4">
        <v>20</v>
      </c>
      <c r="K58" s="3">
        <v>100</v>
      </c>
      <c r="L58" s="4">
        <v>20</v>
      </c>
      <c r="M58" s="3">
        <v>100</v>
      </c>
      <c r="N58" s="4">
        <v>20</v>
      </c>
      <c r="O58" s="3">
        <v>100</v>
      </c>
      <c r="P58" s="4">
        <v>20</v>
      </c>
      <c r="Q58" s="3">
        <v>100</v>
      </c>
      <c r="R58" s="4">
        <v>20</v>
      </c>
      <c r="S58" s="3">
        <v>100</v>
      </c>
      <c r="T58" s="4">
        <v>20</v>
      </c>
      <c r="U58" s="3">
        <v>100</v>
      </c>
    </row>
    <row r="60" spans="1:6" ht="40.5" customHeight="1" thickBot="1">
      <c r="A60" s="116" t="s">
        <v>26</v>
      </c>
      <c r="B60" s="116"/>
      <c r="C60" s="116"/>
      <c r="D60" s="42"/>
      <c r="E60" s="42"/>
      <c r="F60" s="42"/>
    </row>
    <row r="61" spans="1:3" ht="27" customHeight="1" thickBot="1">
      <c r="A61" s="64"/>
      <c r="B61" s="13" t="s">
        <v>89</v>
      </c>
      <c r="C61" s="12" t="s">
        <v>88</v>
      </c>
    </row>
    <row r="62" spans="1:3" ht="15.75" customHeight="1">
      <c r="A62" s="47" t="s">
        <v>87</v>
      </c>
      <c r="B62" s="7">
        <v>3</v>
      </c>
      <c r="C62" s="6">
        <f>100*B62/27</f>
        <v>11.11111111111111</v>
      </c>
    </row>
    <row r="63" spans="1:3" ht="15.75" customHeight="1">
      <c r="A63" s="47" t="s">
        <v>86</v>
      </c>
      <c r="B63" s="7">
        <v>5</v>
      </c>
      <c r="C63" s="6">
        <f>100*B63/27</f>
        <v>18.51851851851852</v>
      </c>
    </row>
    <row r="64" spans="1:3" ht="15.75" customHeight="1">
      <c r="A64" s="47" t="s">
        <v>85</v>
      </c>
      <c r="B64" s="7">
        <v>6</v>
      </c>
      <c r="C64" s="6">
        <f>100*B64/27</f>
        <v>22.22222222222222</v>
      </c>
    </row>
    <row r="65" spans="1:3" ht="15.75" customHeight="1">
      <c r="A65" s="47" t="s">
        <v>84</v>
      </c>
      <c r="B65" s="7">
        <v>13</v>
      </c>
      <c r="C65" s="6">
        <f>100*B65/27</f>
        <v>48.148148148148145</v>
      </c>
    </row>
    <row r="66" spans="1:3" ht="15.75" customHeight="1" thickBot="1">
      <c r="A66" s="26" t="s">
        <v>83</v>
      </c>
      <c r="B66" s="4">
        <f>SUM(B62:B65)</f>
        <v>27</v>
      </c>
      <c r="C66" s="3">
        <v>100</v>
      </c>
    </row>
    <row r="68" spans="1:6" ht="18" customHeight="1" thickBot="1">
      <c r="A68" s="135" t="s">
        <v>27</v>
      </c>
      <c r="B68" s="135"/>
      <c r="C68" s="135"/>
      <c r="D68" s="42"/>
      <c r="E68" s="42"/>
      <c r="F68" s="42"/>
    </row>
    <row r="69" spans="1:3" ht="27" customHeight="1" thickBot="1">
      <c r="A69" s="65"/>
      <c r="B69" s="66" t="s">
        <v>89</v>
      </c>
      <c r="C69" s="67" t="s">
        <v>88</v>
      </c>
    </row>
    <row r="70" spans="1:3" ht="15.75" customHeight="1">
      <c r="A70" s="61" t="s">
        <v>124</v>
      </c>
      <c r="B70" s="68">
        <v>1</v>
      </c>
      <c r="C70" s="69">
        <f>100*B70/27</f>
        <v>3.7037037037037037</v>
      </c>
    </row>
    <row r="71" spans="1:3" ht="15.75" customHeight="1">
      <c r="A71" s="18" t="s">
        <v>123</v>
      </c>
      <c r="B71" s="51">
        <v>1</v>
      </c>
      <c r="C71" s="6">
        <f>100*B71/27</f>
        <v>3.7037037037037037</v>
      </c>
    </row>
    <row r="72" spans="1:3" ht="15.75" customHeight="1">
      <c r="A72" s="18" t="s">
        <v>122</v>
      </c>
      <c r="B72" s="51">
        <v>1</v>
      </c>
      <c r="C72" s="6">
        <f>100*B72/27</f>
        <v>3.7037037037037037</v>
      </c>
    </row>
    <row r="73" spans="1:3" ht="15.75" customHeight="1">
      <c r="A73" s="18" t="s">
        <v>121</v>
      </c>
      <c r="B73" s="51">
        <v>1</v>
      </c>
      <c r="C73" s="6">
        <f>100*B73/27</f>
        <v>3.7037037037037037</v>
      </c>
    </row>
    <row r="74" spans="1:3" ht="15.75" customHeight="1">
      <c r="A74" s="18" t="s">
        <v>120</v>
      </c>
      <c r="B74" s="51">
        <v>23</v>
      </c>
      <c r="C74" s="6">
        <f>100*B74/27</f>
        <v>85.18518518518519</v>
      </c>
    </row>
    <row r="75" spans="1:3" ht="15.75" customHeight="1" thickBot="1">
      <c r="A75" s="70" t="s">
        <v>83</v>
      </c>
      <c r="B75" s="52">
        <v>27</v>
      </c>
      <c r="C75" s="3">
        <v>100</v>
      </c>
    </row>
    <row r="77" spans="1:6" ht="28.5" customHeight="1" thickBot="1">
      <c r="A77" s="122" t="s">
        <v>28</v>
      </c>
      <c r="B77" s="122"/>
      <c r="C77" s="122"/>
      <c r="D77" s="42"/>
      <c r="E77" s="42"/>
      <c r="F77" s="42"/>
    </row>
    <row r="78" spans="1:3" ht="27" customHeight="1" thickBot="1">
      <c r="A78" s="71"/>
      <c r="B78" s="50" t="s">
        <v>89</v>
      </c>
      <c r="C78" s="12" t="s">
        <v>88</v>
      </c>
    </row>
    <row r="79" spans="1:3" ht="12.75">
      <c r="A79" s="11" t="s">
        <v>119</v>
      </c>
      <c r="B79" s="72">
        <v>0</v>
      </c>
      <c r="C79" s="73">
        <f>100*B79/27</f>
        <v>0</v>
      </c>
    </row>
    <row r="80" spans="1:3" ht="15.75" customHeight="1">
      <c r="A80" s="8" t="s">
        <v>118</v>
      </c>
      <c r="B80" s="74">
        <v>1</v>
      </c>
      <c r="C80" s="73">
        <f>100*B80/27</f>
        <v>3.7037037037037037</v>
      </c>
    </row>
    <row r="81" spans="1:3" ht="15.75" customHeight="1">
      <c r="A81" s="8" t="s">
        <v>117</v>
      </c>
      <c r="B81" s="74">
        <v>2</v>
      </c>
      <c r="C81" s="73">
        <f>100*B81/27</f>
        <v>7.407407407407407</v>
      </c>
    </row>
    <row r="82" spans="1:3" ht="15.75" customHeight="1">
      <c r="A82" s="8" t="s">
        <v>116</v>
      </c>
      <c r="B82" s="74">
        <v>1</v>
      </c>
      <c r="C82" s="73">
        <f>100*B82/27</f>
        <v>3.7037037037037037</v>
      </c>
    </row>
    <row r="83" spans="1:3" ht="15.75" customHeight="1">
      <c r="A83" s="8" t="s">
        <v>115</v>
      </c>
      <c r="B83" s="74">
        <v>23</v>
      </c>
      <c r="C83" s="73">
        <f>100*B83/27</f>
        <v>85.18518518518519</v>
      </c>
    </row>
    <row r="84" spans="1:3" ht="15.75" customHeight="1" thickBot="1">
      <c r="A84" s="63" t="s">
        <v>83</v>
      </c>
      <c r="B84" s="75">
        <v>27</v>
      </c>
      <c r="C84" s="76">
        <v>100</v>
      </c>
    </row>
    <row r="86" spans="1:4" ht="80.25" customHeight="1">
      <c r="A86" s="136" t="s">
        <v>178</v>
      </c>
      <c r="B86" s="137"/>
      <c r="C86" s="137"/>
      <c r="D86" s="30"/>
    </row>
    <row r="87" ht="12.75">
      <c r="A87" s="2"/>
    </row>
    <row r="88" spans="1:4" ht="13.5" thickBot="1">
      <c r="A88" s="116" t="s">
        <v>1</v>
      </c>
      <c r="B88" s="138"/>
      <c r="C88" s="138"/>
      <c r="D88" s="15"/>
    </row>
    <row r="89" spans="1:3" ht="13.5" thickBot="1">
      <c r="A89" s="14"/>
      <c r="B89" s="13" t="s">
        <v>89</v>
      </c>
      <c r="C89" s="12" t="s">
        <v>88</v>
      </c>
    </row>
    <row r="90" spans="1:3" ht="12.75">
      <c r="A90" s="11" t="s">
        <v>110</v>
      </c>
      <c r="B90" s="10">
        <v>9</v>
      </c>
      <c r="C90" s="9">
        <f>100*B90/32</f>
        <v>28.125</v>
      </c>
    </row>
    <row r="91" spans="1:3" ht="12.75">
      <c r="A91" s="8" t="s">
        <v>96</v>
      </c>
      <c r="B91" s="7">
        <v>23</v>
      </c>
      <c r="C91" s="6">
        <f>100*B91/32</f>
        <v>71.875</v>
      </c>
    </row>
    <row r="92" spans="1:3" ht="13.5" thickBot="1">
      <c r="A92" s="5" t="s">
        <v>83</v>
      </c>
      <c r="B92" s="4">
        <v>32</v>
      </c>
      <c r="C92" s="3">
        <v>100</v>
      </c>
    </row>
    <row r="93" ht="12.75">
      <c r="A93" s="2"/>
    </row>
    <row r="94" spans="1:4" ht="13.5" thickBot="1">
      <c r="A94" s="116" t="s">
        <v>2</v>
      </c>
      <c r="B94" s="138"/>
      <c r="C94" s="138"/>
      <c r="D94" s="15"/>
    </row>
    <row r="95" spans="1:3" ht="13.5" thickBot="1">
      <c r="A95" s="14"/>
      <c r="B95" s="13" t="s">
        <v>89</v>
      </c>
      <c r="C95" s="12" t="s">
        <v>88</v>
      </c>
    </row>
    <row r="96" spans="1:3" ht="12.75">
      <c r="A96" s="11" t="s">
        <v>110</v>
      </c>
      <c r="B96" s="10">
        <v>6</v>
      </c>
      <c r="C96" s="9">
        <f>100*B96/32</f>
        <v>18.75</v>
      </c>
    </row>
    <row r="97" spans="1:3" ht="12.75">
      <c r="A97" s="8" t="s">
        <v>96</v>
      </c>
      <c r="B97" s="7">
        <v>26</v>
      </c>
      <c r="C97" s="6">
        <f>100*B97/32</f>
        <v>81.25</v>
      </c>
    </row>
    <row r="98" spans="1:3" ht="13.5" thickBot="1">
      <c r="A98" s="5" t="s">
        <v>83</v>
      </c>
      <c r="B98" s="4">
        <v>32</v>
      </c>
      <c r="C98" s="3">
        <v>100</v>
      </c>
    </row>
    <row r="99" ht="12.75">
      <c r="A99" s="2"/>
    </row>
    <row r="100" spans="1:4" ht="13.5" thickBot="1">
      <c r="A100" s="116" t="s">
        <v>3</v>
      </c>
      <c r="B100" s="138"/>
      <c r="C100" s="138"/>
      <c r="D100" s="15"/>
    </row>
    <row r="101" spans="1:3" ht="13.5" thickBot="1">
      <c r="A101" s="14"/>
      <c r="B101" s="13" t="s">
        <v>89</v>
      </c>
      <c r="C101" s="12" t="s">
        <v>88</v>
      </c>
    </row>
    <row r="102" spans="1:3" ht="12.75">
      <c r="A102" s="11" t="s">
        <v>110</v>
      </c>
      <c r="B102" s="10">
        <v>4</v>
      </c>
      <c r="C102" s="9">
        <f>100*B102/32</f>
        <v>12.5</v>
      </c>
    </row>
    <row r="103" spans="1:3" ht="12.75">
      <c r="A103" s="8" t="s">
        <v>96</v>
      </c>
      <c r="B103" s="7">
        <v>28</v>
      </c>
      <c r="C103" s="6">
        <f>100*B103/32</f>
        <v>87.5</v>
      </c>
    </row>
    <row r="104" spans="1:3" ht="13.5" thickBot="1">
      <c r="A104" s="5" t="s">
        <v>83</v>
      </c>
      <c r="B104" s="4">
        <v>32</v>
      </c>
      <c r="C104" s="3">
        <v>100</v>
      </c>
    </row>
    <row r="105" ht="12.75">
      <c r="A105" s="2"/>
    </row>
    <row r="106" spans="1:4" ht="13.5" thickBot="1">
      <c r="A106" s="116" t="s">
        <v>22</v>
      </c>
      <c r="B106" s="138"/>
      <c r="C106" s="138"/>
      <c r="D106" s="15"/>
    </row>
    <row r="107" spans="1:3" ht="13.5" thickBot="1">
      <c r="A107" s="14"/>
      <c r="B107" s="13" t="s">
        <v>89</v>
      </c>
      <c r="C107" s="12" t="s">
        <v>88</v>
      </c>
    </row>
    <row r="108" spans="1:3" ht="12.75">
      <c r="A108" s="11" t="s">
        <v>110</v>
      </c>
      <c r="B108" s="10">
        <v>1</v>
      </c>
      <c r="C108" s="9">
        <f>100*B108/32</f>
        <v>3.125</v>
      </c>
    </row>
    <row r="109" spans="1:3" ht="12.75">
      <c r="A109" s="8" t="s">
        <v>96</v>
      </c>
      <c r="B109" s="7">
        <v>31</v>
      </c>
      <c r="C109" s="6">
        <f>100*B109/32</f>
        <v>96.875</v>
      </c>
    </row>
    <row r="110" spans="1:3" ht="13.5" thickBot="1">
      <c r="A110" s="5" t="s">
        <v>83</v>
      </c>
      <c r="B110" s="4">
        <v>32</v>
      </c>
      <c r="C110" s="3">
        <v>100</v>
      </c>
    </row>
    <row r="111" ht="12.75">
      <c r="A111" s="2"/>
    </row>
    <row r="112" spans="1:4" ht="13.5" thickBot="1">
      <c r="A112" s="116" t="s">
        <v>4</v>
      </c>
      <c r="B112" s="138"/>
      <c r="C112" s="138"/>
      <c r="D112" s="15"/>
    </row>
    <row r="113" spans="1:3" ht="13.5" thickBot="1">
      <c r="A113" s="14"/>
      <c r="B113" s="13" t="s">
        <v>89</v>
      </c>
      <c r="C113" s="12" t="s">
        <v>88</v>
      </c>
    </row>
    <row r="114" spans="1:3" ht="12.75">
      <c r="A114" s="11" t="s">
        <v>110</v>
      </c>
      <c r="B114" s="10">
        <v>2</v>
      </c>
      <c r="C114" s="9">
        <f>100*B114/32</f>
        <v>6.25</v>
      </c>
    </row>
    <row r="115" spans="1:3" ht="12.75">
      <c r="A115" s="8" t="s">
        <v>96</v>
      </c>
      <c r="B115" s="7">
        <v>30</v>
      </c>
      <c r="C115" s="6">
        <f>100*B115/32</f>
        <v>93.75</v>
      </c>
    </row>
    <row r="116" spans="1:3" ht="13.5" thickBot="1">
      <c r="A116" s="5" t="s">
        <v>83</v>
      </c>
      <c r="B116" s="4">
        <v>32</v>
      </c>
      <c r="C116" s="3">
        <v>100</v>
      </c>
    </row>
    <row r="117" ht="12.75">
      <c r="A117" s="2"/>
    </row>
    <row r="118" spans="1:4" ht="13.5" thickBot="1">
      <c r="A118" s="116" t="s">
        <v>114</v>
      </c>
      <c r="B118" s="138"/>
      <c r="C118" s="138"/>
      <c r="D118" s="15"/>
    </row>
    <row r="119" spans="1:3" ht="13.5" thickBot="1">
      <c r="A119" s="14"/>
      <c r="B119" s="13" t="s">
        <v>89</v>
      </c>
      <c r="C119" s="12" t="s">
        <v>88</v>
      </c>
    </row>
    <row r="120" spans="1:3" ht="12.75">
      <c r="A120" s="11" t="s">
        <v>110</v>
      </c>
      <c r="B120" s="10">
        <v>29</v>
      </c>
      <c r="C120" s="9">
        <f>100*B120/32</f>
        <v>90.625</v>
      </c>
    </row>
    <row r="121" spans="1:3" ht="12.75">
      <c r="A121" s="8" t="s">
        <v>96</v>
      </c>
      <c r="B121" s="7">
        <v>3</v>
      </c>
      <c r="C121" s="6">
        <f>100*B121/32</f>
        <v>9.375</v>
      </c>
    </row>
    <row r="122" spans="1:3" ht="13.5" thickBot="1">
      <c r="A122" s="5" t="s">
        <v>83</v>
      </c>
      <c r="B122" s="4">
        <v>32</v>
      </c>
      <c r="C122" s="3">
        <v>100</v>
      </c>
    </row>
    <row r="123" ht="12.75">
      <c r="A123" s="2"/>
    </row>
    <row r="124" spans="1:4" ht="13.5" thickBot="1">
      <c r="A124" s="116" t="s">
        <v>113</v>
      </c>
      <c r="B124" s="138"/>
      <c r="C124" s="138"/>
      <c r="D124" s="15"/>
    </row>
    <row r="125" spans="1:3" ht="13.5" thickBot="1">
      <c r="A125" s="14"/>
      <c r="B125" s="13" t="s">
        <v>89</v>
      </c>
      <c r="C125" s="12" t="s">
        <v>88</v>
      </c>
    </row>
    <row r="126" spans="1:3" ht="12.75">
      <c r="A126" s="11" t="s">
        <v>110</v>
      </c>
      <c r="B126" s="10">
        <v>15</v>
      </c>
      <c r="C126" s="9">
        <f>100*B126/32</f>
        <v>46.875</v>
      </c>
    </row>
    <row r="127" spans="1:3" ht="12.75">
      <c r="A127" s="8" t="s">
        <v>96</v>
      </c>
      <c r="B127" s="7">
        <v>17</v>
      </c>
      <c r="C127" s="6">
        <f>100*B127/32</f>
        <v>53.125</v>
      </c>
    </row>
    <row r="128" spans="1:3" ht="13.5" thickBot="1">
      <c r="A128" s="5" t="s">
        <v>83</v>
      </c>
      <c r="B128" s="4">
        <v>32</v>
      </c>
      <c r="C128" s="3">
        <v>100</v>
      </c>
    </row>
    <row r="129" ht="12.75">
      <c r="A129" s="2"/>
    </row>
    <row r="130" spans="1:4" ht="13.5" thickBot="1">
      <c r="A130" s="116" t="s">
        <v>16</v>
      </c>
      <c r="B130" s="138"/>
      <c r="C130" s="138"/>
      <c r="D130" s="15"/>
    </row>
    <row r="131" spans="1:3" ht="13.5" thickBot="1">
      <c r="A131" s="14"/>
      <c r="B131" s="13" t="s">
        <v>89</v>
      </c>
      <c r="C131" s="12" t="s">
        <v>88</v>
      </c>
    </row>
    <row r="132" spans="1:3" ht="12.75">
      <c r="A132" s="11" t="s">
        <v>110</v>
      </c>
      <c r="B132" s="10">
        <v>19</v>
      </c>
      <c r="C132" s="9">
        <f>100*B132/32</f>
        <v>59.375</v>
      </c>
    </row>
    <row r="133" spans="1:3" ht="12.75">
      <c r="A133" s="8" t="s">
        <v>96</v>
      </c>
      <c r="B133" s="7">
        <v>13</v>
      </c>
      <c r="C133" s="6">
        <f>100*B133/32</f>
        <v>40.625</v>
      </c>
    </row>
    <row r="134" spans="1:3" ht="13.5" thickBot="1">
      <c r="A134" s="5" t="s">
        <v>83</v>
      </c>
      <c r="B134" s="4">
        <v>32</v>
      </c>
      <c r="C134" s="3">
        <v>100</v>
      </c>
    </row>
    <row r="135" ht="12.75">
      <c r="A135" s="2"/>
    </row>
    <row r="136" spans="1:4" ht="13.5" thickBot="1">
      <c r="A136" s="116" t="s">
        <v>21</v>
      </c>
      <c r="B136" s="138"/>
      <c r="C136" s="138"/>
      <c r="D136" s="15"/>
    </row>
    <row r="137" spans="1:3" ht="13.5" thickBot="1">
      <c r="A137" s="14"/>
      <c r="B137" s="13" t="s">
        <v>89</v>
      </c>
      <c r="C137" s="12" t="s">
        <v>88</v>
      </c>
    </row>
    <row r="138" spans="1:3" ht="12.75">
      <c r="A138" s="11" t="s">
        <v>110</v>
      </c>
      <c r="B138" s="10">
        <v>5</v>
      </c>
      <c r="C138" s="9">
        <f>100*B138/32</f>
        <v>15.625</v>
      </c>
    </row>
    <row r="139" spans="1:3" ht="12.75">
      <c r="A139" s="8" t="s">
        <v>96</v>
      </c>
      <c r="B139" s="7">
        <v>27</v>
      </c>
      <c r="C139" s="6">
        <f>100*B139/32</f>
        <v>84.375</v>
      </c>
    </row>
    <row r="140" spans="1:3" ht="13.5" thickBot="1">
      <c r="A140" s="5" t="s">
        <v>83</v>
      </c>
      <c r="B140" s="4">
        <v>32</v>
      </c>
      <c r="C140" s="3">
        <v>100</v>
      </c>
    </row>
    <row r="141" ht="12.75">
      <c r="A141" s="2"/>
    </row>
    <row r="142" spans="1:4" ht="13.5" thickBot="1">
      <c r="A142" s="116" t="s">
        <v>23</v>
      </c>
      <c r="B142" s="138"/>
      <c r="C142" s="138"/>
      <c r="D142" s="15"/>
    </row>
    <row r="143" spans="1:3" ht="13.5" thickBot="1">
      <c r="A143" s="29"/>
      <c r="B143" s="13" t="s">
        <v>89</v>
      </c>
      <c r="C143" s="12" t="s">
        <v>88</v>
      </c>
    </row>
    <row r="144" spans="1:3" ht="12.75">
      <c r="A144" s="28" t="s">
        <v>110</v>
      </c>
      <c r="B144" s="10">
        <v>0</v>
      </c>
      <c r="C144" s="9">
        <f>100*B144/32</f>
        <v>0</v>
      </c>
    </row>
    <row r="145" spans="1:3" ht="12.75">
      <c r="A145" s="27" t="s">
        <v>96</v>
      </c>
      <c r="B145" s="7">
        <v>32</v>
      </c>
      <c r="C145" s="6">
        <f>100*B145/32</f>
        <v>100</v>
      </c>
    </row>
    <row r="146" spans="1:3" ht="13.5" thickBot="1">
      <c r="A146" s="26" t="s">
        <v>83</v>
      </c>
      <c r="B146" s="4">
        <v>32</v>
      </c>
      <c r="C146" s="3">
        <v>100</v>
      </c>
    </row>
    <row r="147" spans="1:3" ht="12.75">
      <c r="A147" s="18"/>
      <c r="B147" s="17"/>
      <c r="C147" s="16"/>
    </row>
    <row r="148" spans="1:4" ht="13.5" thickBot="1">
      <c r="A148" s="116" t="s">
        <v>7</v>
      </c>
      <c r="B148" s="138"/>
      <c r="C148" s="138"/>
      <c r="D148" s="15"/>
    </row>
    <row r="149" spans="1:3" ht="13.5" thickBot="1">
      <c r="A149" s="14"/>
      <c r="B149" s="13" t="s">
        <v>89</v>
      </c>
      <c r="C149" s="12" t="s">
        <v>88</v>
      </c>
    </row>
    <row r="150" spans="1:3" ht="12.75">
      <c r="A150" s="11" t="s">
        <v>110</v>
      </c>
      <c r="B150" s="10">
        <v>18</v>
      </c>
      <c r="C150" s="9">
        <f>100*B150/32</f>
        <v>56.25</v>
      </c>
    </row>
    <row r="151" spans="1:3" ht="12.75">
      <c r="A151" s="8" t="s">
        <v>96</v>
      </c>
      <c r="B151" s="7">
        <v>14</v>
      </c>
      <c r="C151" s="6">
        <f>100*B151/32</f>
        <v>43.75</v>
      </c>
    </row>
    <row r="152" spans="1:3" ht="13.5" thickBot="1">
      <c r="A152" s="5" t="s">
        <v>83</v>
      </c>
      <c r="B152" s="4">
        <v>32</v>
      </c>
      <c r="C152" s="3">
        <v>100</v>
      </c>
    </row>
    <row r="153" ht="12.75">
      <c r="A153" s="2"/>
    </row>
    <row r="154" spans="1:4" ht="13.5" thickBot="1">
      <c r="A154" s="116" t="s">
        <v>112</v>
      </c>
      <c r="B154" s="138"/>
      <c r="C154" s="138"/>
      <c r="D154" s="15"/>
    </row>
    <row r="155" spans="1:3" ht="13.5" thickBot="1">
      <c r="A155" s="14"/>
      <c r="B155" s="13" t="s">
        <v>89</v>
      </c>
      <c r="C155" s="12" t="s">
        <v>88</v>
      </c>
    </row>
    <row r="156" spans="1:3" ht="12.75">
      <c r="A156" s="11" t="s">
        <v>110</v>
      </c>
      <c r="B156" s="10">
        <v>0</v>
      </c>
      <c r="C156" s="9">
        <f>100*B156/32</f>
        <v>0</v>
      </c>
    </row>
    <row r="157" spans="1:3" ht="12.75">
      <c r="A157" s="8" t="s">
        <v>96</v>
      </c>
      <c r="B157" s="7">
        <v>32</v>
      </c>
      <c r="C157" s="6">
        <f>100*B157/32</f>
        <v>100</v>
      </c>
    </row>
    <row r="158" spans="1:3" ht="13.5" thickBot="1">
      <c r="A158" s="5" t="s">
        <v>83</v>
      </c>
      <c r="B158" s="4">
        <v>32</v>
      </c>
      <c r="C158" s="3">
        <v>100</v>
      </c>
    </row>
    <row r="159" ht="12.75">
      <c r="A159" s="2"/>
    </row>
    <row r="160" spans="1:4" ht="13.5" thickBot="1">
      <c r="A160" s="116" t="s">
        <v>164</v>
      </c>
      <c r="B160" s="138"/>
      <c r="C160" s="138"/>
      <c r="D160" s="15"/>
    </row>
    <row r="161" spans="1:3" ht="13.5" thickBot="1">
      <c r="A161" s="14"/>
      <c r="B161" s="13" t="s">
        <v>89</v>
      </c>
      <c r="C161" s="12" t="s">
        <v>88</v>
      </c>
    </row>
    <row r="162" spans="1:3" ht="12.75">
      <c r="A162" s="11" t="s">
        <v>110</v>
      </c>
      <c r="B162" s="10">
        <v>3</v>
      </c>
      <c r="C162" s="9">
        <f>100*B162/32</f>
        <v>9.375</v>
      </c>
    </row>
    <row r="163" spans="1:3" ht="12.75">
      <c r="A163" s="8" t="s">
        <v>96</v>
      </c>
      <c r="B163" s="7">
        <v>29</v>
      </c>
      <c r="C163" s="6">
        <f>100*B163/32</f>
        <v>90.625</v>
      </c>
    </row>
    <row r="164" spans="1:3" ht="13.5" thickBot="1">
      <c r="A164" s="5" t="s">
        <v>83</v>
      </c>
      <c r="B164" s="4">
        <v>32</v>
      </c>
      <c r="C164" s="3">
        <v>100</v>
      </c>
    </row>
    <row r="165" spans="1:3" ht="12.75">
      <c r="A165" s="18"/>
      <c r="B165" s="17"/>
      <c r="C165" s="16"/>
    </row>
    <row r="166" spans="1:6" ht="27.75" customHeight="1" thickBot="1">
      <c r="A166" s="122" t="s">
        <v>179</v>
      </c>
      <c r="B166" s="139"/>
      <c r="C166" s="139"/>
      <c r="D166" s="139"/>
      <c r="E166" s="139"/>
      <c r="F166" s="139"/>
    </row>
    <row r="167" spans="1:6" ht="12.75">
      <c r="A167" s="140" t="s">
        <v>65</v>
      </c>
      <c r="B167" s="141"/>
      <c r="C167" s="141"/>
      <c r="D167" s="141"/>
      <c r="E167" s="141"/>
      <c r="F167" s="142"/>
    </row>
    <row r="168" spans="1:6" ht="12.75">
      <c r="A168" s="143" t="s">
        <v>81</v>
      </c>
      <c r="B168" s="144"/>
      <c r="C168" s="144"/>
      <c r="D168" s="144"/>
      <c r="E168" s="144"/>
      <c r="F168" s="145"/>
    </row>
    <row r="169" spans="1:6" ht="13.5" thickBot="1">
      <c r="A169" s="146" t="s">
        <v>58</v>
      </c>
      <c r="B169" s="147"/>
      <c r="C169" s="147"/>
      <c r="D169" s="147"/>
      <c r="E169" s="147"/>
      <c r="F169" s="148"/>
    </row>
    <row r="170" spans="1:18" ht="15.75" customHeight="1" thickBot="1">
      <c r="A170" s="2"/>
      <c r="M170" s="77"/>
      <c r="N170" s="45" t="s">
        <v>83</v>
      </c>
      <c r="O170" s="44">
        <v>32</v>
      </c>
      <c r="P170" s="43">
        <v>100</v>
      </c>
      <c r="Q170" s="43">
        <v>100</v>
      </c>
      <c r="R170" s="78"/>
    </row>
    <row r="171" spans="1:4" ht="13.5" thickBot="1">
      <c r="A171" s="116" t="s">
        <v>13</v>
      </c>
      <c r="B171" s="138"/>
      <c r="C171" s="138"/>
      <c r="D171" s="15"/>
    </row>
    <row r="172" spans="1:3" ht="13.5" thickBot="1">
      <c r="A172" s="14"/>
      <c r="B172" s="13" t="s">
        <v>89</v>
      </c>
      <c r="C172" s="12" t="s">
        <v>88</v>
      </c>
    </row>
    <row r="173" spans="1:3" ht="12.75">
      <c r="A173" s="11" t="s">
        <v>110</v>
      </c>
      <c r="B173" s="10">
        <v>13</v>
      </c>
      <c r="C173" s="9">
        <f>100*B173/32</f>
        <v>40.625</v>
      </c>
    </row>
    <row r="174" spans="1:3" ht="12.75">
      <c r="A174" s="8" t="s">
        <v>96</v>
      </c>
      <c r="B174" s="7">
        <v>19</v>
      </c>
      <c r="C174" s="6">
        <f>100*B174/32</f>
        <v>59.375</v>
      </c>
    </row>
    <row r="175" spans="1:3" ht="13.5" thickBot="1">
      <c r="A175" s="5" t="s">
        <v>83</v>
      </c>
      <c r="B175" s="4">
        <v>32</v>
      </c>
      <c r="C175" s="3">
        <v>100</v>
      </c>
    </row>
    <row r="176" ht="12.75">
      <c r="A176" s="2"/>
    </row>
    <row r="177" spans="1:4" ht="13.5" thickBot="1">
      <c r="A177" s="135" t="s">
        <v>19</v>
      </c>
      <c r="B177" s="149"/>
      <c r="C177" s="149"/>
      <c r="D177" s="15"/>
    </row>
    <row r="178" spans="1:3" ht="13.5" thickBot="1">
      <c r="A178" s="24"/>
      <c r="B178" s="23" t="s">
        <v>89</v>
      </c>
      <c r="C178" s="22" t="s">
        <v>88</v>
      </c>
    </row>
    <row r="179" spans="1:3" ht="12.75">
      <c r="A179" s="11" t="s">
        <v>110</v>
      </c>
      <c r="B179" s="10">
        <v>10</v>
      </c>
      <c r="C179" s="9">
        <f>100*B179/32</f>
        <v>31.25</v>
      </c>
    </row>
    <row r="180" spans="1:3" ht="12.75">
      <c r="A180" s="8" t="s">
        <v>96</v>
      </c>
      <c r="B180" s="7">
        <v>22</v>
      </c>
      <c r="C180" s="6">
        <f>100*B180/32</f>
        <v>68.75</v>
      </c>
    </row>
    <row r="181" spans="1:3" ht="13.5" thickBot="1">
      <c r="A181" s="5" t="s">
        <v>83</v>
      </c>
      <c r="B181" s="4">
        <v>32</v>
      </c>
      <c r="C181" s="3">
        <v>100</v>
      </c>
    </row>
    <row r="182" ht="12.75">
      <c r="A182" s="2"/>
    </row>
    <row r="183" spans="1:4" ht="13.5" thickBot="1">
      <c r="A183" s="116" t="s">
        <v>17</v>
      </c>
      <c r="B183" s="138"/>
      <c r="C183" s="138"/>
      <c r="D183" s="15"/>
    </row>
    <row r="184" spans="1:3" ht="13.5" thickBot="1">
      <c r="A184" s="14"/>
      <c r="B184" s="13" t="s">
        <v>89</v>
      </c>
      <c r="C184" s="12" t="s">
        <v>88</v>
      </c>
    </row>
    <row r="185" spans="1:3" ht="12.75">
      <c r="A185" s="11" t="s">
        <v>110</v>
      </c>
      <c r="B185" s="10">
        <v>13</v>
      </c>
      <c r="C185" s="9">
        <f>100*B185/32</f>
        <v>40.625</v>
      </c>
    </row>
    <row r="186" spans="1:3" ht="12.75">
      <c r="A186" s="8" t="s">
        <v>96</v>
      </c>
      <c r="B186" s="7">
        <v>19</v>
      </c>
      <c r="C186" s="6">
        <f>100*B186/32</f>
        <v>59.375</v>
      </c>
    </row>
    <row r="187" spans="1:3" ht="13.5" thickBot="1">
      <c r="A187" s="5" t="s">
        <v>83</v>
      </c>
      <c r="B187" s="4">
        <v>32</v>
      </c>
      <c r="C187" s="3">
        <v>100</v>
      </c>
    </row>
    <row r="188" ht="12.75">
      <c r="A188" s="2"/>
    </row>
    <row r="189" spans="1:4" ht="13.5" thickBot="1">
      <c r="A189" s="116" t="s">
        <v>111</v>
      </c>
      <c r="B189" s="138"/>
      <c r="C189" s="138"/>
      <c r="D189" s="15"/>
    </row>
    <row r="190" spans="1:3" ht="13.5" thickBot="1">
      <c r="A190" s="14"/>
      <c r="B190" s="13" t="s">
        <v>89</v>
      </c>
      <c r="C190" s="12" t="s">
        <v>88</v>
      </c>
    </row>
    <row r="191" spans="1:3" ht="12.75">
      <c r="A191" s="11" t="s">
        <v>110</v>
      </c>
      <c r="B191" s="10">
        <v>4</v>
      </c>
      <c r="C191" s="9">
        <f>100*B191/32</f>
        <v>12.5</v>
      </c>
    </row>
    <row r="192" spans="1:3" ht="12.75">
      <c r="A192" s="8" t="s">
        <v>96</v>
      </c>
      <c r="B192" s="7">
        <v>28</v>
      </c>
      <c r="C192" s="6">
        <f>100*B192/32</f>
        <v>87.5</v>
      </c>
    </row>
    <row r="193" spans="1:3" ht="13.5" thickBot="1">
      <c r="A193" s="5" t="s">
        <v>83</v>
      </c>
      <c r="B193" s="4">
        <v>32</v>
      </c>
      <c r="C193" s="3">
        <v>100</v>
      </c>
    </row>
    <row r="194" ht="12.75">
      <c r="A194" s="2"/>
    </row>
    <row r="195" spans="1:4" ht="13.5" thickBot="1">
      <c r="A195" s="116" t="s">
        <v>18</v>
      </c>
      <c r="B195" s="138"/>
      <c r="C195" s="138"/>
      <c r="D195" s="15"/>
    </row>
    <row r="196" spans="1:3" ht="13.5" thickBot="1">
      <c r="A196" s="14"/>
      <c r="B196" s="13" t="s">
        <v>89</v>
      </c>
      <c r="C196" s="12" t="s">
        <v>88</v>
      </c>
    </row>
    <row r="197" spans="1:3" ht="12.75">
      <c r="A197" s="11" t="s">
        <v>110</v>
      </c>
      <c r="B197" s="10">
        <v>7</v>
      </c>
      <c r="C197" s="9">
        <f>100*B197/32</f>
        <v>21.875</v>
      </c>
    </row>
    <row r="198" spans="1:3" ht="12.75">
      <c r="A198" s="8" t="s">
        <v>96</v>
      </c>
      <c r="B198" s="7">
        <v>25</v>
      </c>
      <c r="C198" s="6">
        <f>100*B198/32</f>
        <v>78.125</v>
      </c>
    </row>
    <row r="199" spans="1:3" ht="13.5" thickBot="1">
      <c r="A199" s="5" t="s">
        <v>83</v>
      </c>
      <c r="B199" s="4">
        <v>32</v>
      </c>
      <c r="C199" s="3">
        <v>100</v>
      </c>
    </row>
    <row r="200" ht="12.75">
      <c r="A200" s="2"/>
    </row>
    <row r="201" spans="1:4" ht="13.5" thickBot="1">
      <c r="A201" s="116" t="s">
        <v>9</v>
      </c>
      <c r="B201" s="138"/>
      <c r="C201" s="138"/>
      <c r="D201" s="15"/>
    </row>
    <row r="202" spans="1:3" ht="13.5" thickBot="1">
      <c r="A202" s="14"/>
      <c r="B202" s="13" t="s">
        <v>89</v>
      </c>
      <c r="C202" s="12" t="s">
        <v>88</v>
      </c>
    </row>
    <row r="203" spans="1:3" ht="12.75">
      <c r="A203" s="11" t="s">
        <v>110</v>
      </c>
      <c r="B203" s="10">
        <v>19</v>
      </c>
      <c r="C203" s="9">
        <f>100*B203/32</f>
        <v>59.375</v>
      </c>
    </row>
    <row r="204" spans="1:3" ht="12.75">
      <c r="A204" s="8" t="s">
        <v>96</v>
      </c>
      <c r="B204" s="7">
        <v>13</v>
      </c>
      <c r="C204" s="6">
        <f>100*B204/32</f>
        <v>40.625</v>
      </c>
    </row>
    <row r="205" spans="1:3" ht="13.5" thickBot="1">
      <c r="A205" s="5" t="s">
        <v>83</v>
      </c>
      <c r="B205" s="4">
        <v>32</v>
      </c>
      <c r="C205" s="3">
        <v>100</v>
      </c>
    </row>
    <row r="207" spans="1:6" ht="40.5" customHeight="1" thickBot="1">
      <c r="A207" s="122" t="s">
        <v>180</v>
      </c>
      <c r="B207" s="139"/>
      <c r="C207" s="139"/>
      <c r="D207" s="139"/>
      <c r="E207" s="139"/>
      <c r="F207" s="139"/>
    </row>
    <row r="208" spans="1:15" ht="27.75" customHeight="1" thickBot="1">
      <c r="A208" s="19"/>
      <c r="B208" s="150" t="s">
        <v>109</v>
      </c>
      <c r="C208" s="151"/>
      <c r="D208" s="133" t="s">
        <v>108</v>
      </c>
      <c r="E208" s="134"/>
      <c r="F208" s="133" t="s">
        <v>107</v>
      </c>
      <c r="G208" s="134"/>
      <c r="H208" s="133" t="s">
        <v>106</v>
      </c>
      <c r="I208" s="134"/>
      <c r="J208" s="133" t="s">
        <v>105</v>
      </c>
      <c r="K208" s="134"/>
      <c r="L208" s="133" t="s">
        <v>104</v>
      </c>
      <c r="M208" s="134"/>
      <c r="N208" s="133" t="s">
        <v>181</v>
      </c>
      <c r="O208" s="134"/>
    </row>
    <row r="209" spans="1:15" ht="27" customHeight="1" thickBot="1">
      <c r="A209" s="79"/>
      <c r="B209" s="80" t="s">
        <v>89</v>
      </c>
      <c r="C209" s="81" t="s">
        <v>88</v>
      </c>
      <c r="D209" s="49" t="s">
        <v>89</v>
      </c>
      <c r="E209" s="81" t="s">
        <v>88</v>
      </c>
      <c r="F209" s="13" t="s">
        <v>89</v>
      </c>
      <c r="G209" s="81" t="s">
        <v>88</v>
      </c>
      <c r="H209" s="82" t="s">
        <v>89</v>
      </c>
      <c r="I209" s="83" t="s">
        <v>88</v>
      </c>
      <c r="J209" s="49" t="s">
        <v>89</v>
      </c>
      <c r="K209" s="81" t="s">
        <v>88</v>
      </c>
      <c r="L209" s="13" t="s">
        <v>89</v>
      </c>
      <c r="M209" s="81" t="s">
        <v>88</v>
      </c>
      <c r="N209" s="13" t="s">
        <v>89</v>
      </c>
      <c r="O209" s="81" t="s">
        <v>88</v>
      </c>
    </row>
    <row r="210" spans="1:15" ht="15.75" customHeight="1">
      <c r="A210" s="61" t="s">
        <v>96</v>
      </c>
      <c r="B210" s="84">
        <f>32-SUM(B211:B213)</f>
        <v>20</v>
      </c>
      <c r="C210" s="85">
        <f>100*B210/32</f>
        <v>62.5</v>
      </c>
      <c r="D210" s="62">
        <f>32-SUM(D211:D213)</f>
        <v>26</v>
      </c>
      <c r="E210" s="85">
        <f>100*D210/32</f>
        <v>81.25</v>
      </c>
      <c r="F210" s="62">
        <f>32-SUM(F211:F213)</f>
        <v>15</v>
      </c>
      <c r="G210" s="16">
        <f>100*F210/32</f>
        <v>46.875</v>
      </c>
      <c r="H210" s="86">
        <f>32-SUM(H211:H213)</f>
        <v>27</v>
      </c>
      <c r="I210" s="87">
        <f>100*H210/32</f>
        <v>84.375</v>
      </c>
      <c r="J210" s="88">
        <f>32-SUM(J211:J213)</f>
        <v>11</v>
      </c>
      <c r="K210" s="89">
        <f>100*J210/32</f>
        <v>34.375</v>
      </c>
      <c r="L210" s="10">
        <f>32-SUM(L211:L213)</f>
        <v>30</v>
      </c>
      <c r="M210" s="85">
        <f>100*L210/32</f>
        <v>93.75</v>
      </c>
      <c r="N210" s="10">
        <f>32-SUM(N211:N213)</f>
        <v>26</v>
      </c>
      <c r="O210" s="85">
        <f>100*N210/32</f>
        <v>81.25</v>
      </c>
    </row>
    <row r="211" spans="1:15" ht="15.75" customHeight="1">
      <c r="A211" s="18" t="s">
        <v>103</v>
      </c>
      <c r="B211" s="84">
        <v>2</v>
      </c>
      <c r="C211" s="85">
        <f aca="true" t="shared" si="0" ref="C211:E214">100*B211/32</f>
        <v>6.25</v>
      </c>
      <c r="D211" s="90">
        <v>2</v>
      </c>
      <c r="E211" s="85">
        <f t="shared" si="0"/>
        <v>6.25</v>
      </c>
      <c r="F211" s="7">
        <v>4</v>
      </c>
      <c r="G211" s="16">
        <f>100*F211/32</f>
        <v>12.5</v>
      </c>
      <c r="H211" s="91">
        <v>0</v>
      </c>
      <c r="I211" s="92">
        <f>100*H211/32</f>
        <v>0</v>
      </c>
      <c r="J211" s="17">
        <v>13</v>
      </c>
      <c r="K211" s="93">
        <f>100*J211/32</f>
        <v>40.625</v>
      </c>
      <c r="L211" s="7">
        <v>0</v>
      </c>
      <c r="M211" s="85">
        <f>100*L211/32</f>
        <v>0</v>
      </c>
      <c r="N211" s="7">
        <v>3</v>
      </c>
      <c r="O211" s="85">
        <f>100*N211/32</f>
        <v>9.375</v>
      </c>
    </row>
    <row r="212" spans="1:15" ht="15.75" customHeight="1">
      <c r="A212" s="18" t="s">
        <v>94</v>
      </c>
      <c r="B212" s="84">
        <v>4</v>
      </c>
      <c r="C212" s="85">
        <f t="shared" si="0"/>
        <v>12.5</v>
      </c>
      <c r="D212" s="90">
        <v>2</v>
      </c>
      <c r="E212" s="85">
        <f t="shared" si="0"/>
        <v>6.25</v>
      </c>
      <c r="F212" s="7">
        <v>9</v>
      </c>
      <c r="G212" s="16">
        <f>100*F212/32</f>
        <v>28.125</v>
      </c>
      <c r="H212" s="91">
        <v>2</v>
      </c>
      <c r="I212" s="92">
        <f>100*H212/32</f>
        <v>6.25</v>
      </c>
      <c r="J212" s="17">
        <v>5</v>
      </c>
      <c r="K212" s="93">
        <f>100*J212/32</f>
        <v>15.625</v>
      </c>
      <c r="L212" s="7">
        <v>0</v>
      </c>
      <c r="M212" s="85">
        <f>100*L212/32</f>
        <v>0</v>
      </c>
      <c r="N212" s="7">
        <v>1</v>
      </c>
      <c r="O212" s="85">
        <f>100*N212/32</f>
        <v>3.125</v>
      </c>
    </row>
    <row r="213" spans="1:15" ht="15.75" customHeight="1">
      <c r="A213" s="18" t="s">
        <v>93</v>
      </c>
      <c r="B213" s="84">
        <v>6</v>
      </c>
      <c r="C213" s="85">
        <f t="shared" si="0"/>
        <v>18.75</v>
      </c>
      <c r="D213" s="90">
        <v>2</v>
      </c>
      <c r="E213" s="85">
        <f t="shared" si="0"/>
        <v>6.25</v>
      </c>
      <c r="F213" s="7">
        <v>4</v>
      </c>
      <c r="G213" s="16">
        <f>100*F213/32</f>
        <v>12.5</v>
      </c>
      <c r="H213" s="91">
        <v>3</v>
      </c>
      <c r="I213" s="92">
        <f>100*H213/32</f>
        <v>9.375</v>
      </c>
      <c r="J213" s="17">
        <v>3</v>
      </c>
      <c r="K213" s="93">
        <f>100*J213/32</f>
        <v>9.375</v>
      </c>
      <c r="L213" s="7">
        <v>2</v>
      </c>
      <c r="M213" s="85">
        <f>100*L213/32</f>
        <v>6.25</v>
      </c>
      <c r="N213" s="7">
        <v>2</v>
      </c>
      <c r="O213" s="85">
        <f>100*N213/32</f>
        <v>6.25</v>
      </c>
    </row>
    <row r="214" spans="1:15" ht="15.75" customHeight="1" thickBot="1">
      <c r="A214" s="70" t="s">
        <v>83</v>
      </c>
      <c r="B214" s="94">
        <v>32</v>
      </c>
      <c r="C214" s="95">
        <f t="shared" si="0"/>
        <v>100</v>
      </c>
      <c r="D214" s="96">
        <v>32</v>
      </c>
      <c r="E214" s="95">
        <f t="shared" si="0"/>
        <v>100</v>
      </c>
      <c r="F214" s="4">
        <v>32</v>
      </c>
      <c r="G214" s="97">
        <f>100*F214/32</f>
        <v>100</v>
      </c>
      <c r="H214" s="52">
        <v>32</v>
      </c>
      <c r="I214" s="95">
        <f>100*H214/32</f>
        <v>100</v>
      </c>
      <c r="J214" s="98">
        <v>32</v>
      </c>
      <c r="K214" s="99">
        <f>100*J214/32</f>
        <v>100</v>
      </c>
      <c r="L214" s="4">
        <v>32</v>
      </c>
      <c r="M214" s="95">
        <f>100*L214/32</f>
        <v>100</v>
      </c>
      <c r="N214" s="4">
        <v>32</v>
      </c>
      <c r="O214" s="95">
        <f>100*N214/32</f>
        <v>100</v>
      </c>
    </row>
    <row r="216" spans="1:6" ht="40.5" customHeight="1" thickBot="1">
      <c r="A216" s="122" t="s">
        <v>182</v>
      </c>
      <c r="B216" s="139"/>
      <c r="C216" s="139"/>
      <c r="D216" s="139"/>
      <c r="E216" s="139"/>
      <c r="F216" s="139"/>
    </row>
    <row r="217" spans="1:6" ht="12.75">
      <c r="A217" s="140" t="s">
        <v>42</v>
      </c>
      <c r="B217" s="141"/>
      <c r="C217" s="141"/>
      <c r="D217" s="141"/>
      <c r="E217" s="141"/>
      <c r="F217" s="142"/>
    </row>
    <row r="218" spans="1:6" ht="12.75">
      <c r="A218" s="143" t="s">
        <v>66</v>
      </c>
      <c r="B218" s="144"/>
      <c r="C218" s="144"/>
      <c r="D218" s="144"/>
      <c r="E218" s="144"/>
      <c r="F218" s="145"/>
    </row>
    <row r="219" spans="1:6" ht="12.75">
      <c r="A219" s="143" t="s">
        <v>46</v>
      </c>
      <c r="B219" s="144"/>
      <c r="C219" s="144"/>
      <c r="D219" s="144"/>
      <c r="E219" s="144"/>
      <c r="F219" s="145"/>
    </row>
    <row r="220" spans="1:6" ht="12.75">
      <c r="A220" s="143" t="s">
        <v>49</v>
      </c>
      <c r="B220" s="144"/>
      <c r="C220" s="144"/>
      <c r="D220" s="144"/>
      <c r="E220" s="144"/>
      <c r="F220" s="145"/>
    </row>
    <row r="221" spans="1:6" ht="12.75">
      <c r="A221" s="143" t="s">
        <v>82</v>
      </c>
      <c r="B221" s="144"/>
      <c r="C221" s="144"/>
      <c r="D221" s="144"/>
      <c r="E221" s="144"/>
      <c r="F221" s="145"/>
    </row>
    <row r="222" spans="1:6" ht="12.75">
      <c r="A222" s="143" t="s">
        <v>33</v>
      </c>
      <c r="B222" s="144"/>
      <c r="C222" s="144"/>
      <c r="D222" s="144"/>
      <c r="E222" s="144"/>
      <c r="F222" s="145"/>
    </row>
    <row r="223" spans="1:6" ht="12.75">
      <c r="A223" s="143" t="s">
        <v>78</v>
      </c>
      <c r="B223" s="144"/>
      <c r="C223" s="144"/>
      <c r="D223" s="144"/>
      <c r="E223" s="144"/>
      <c r="F223" s="145"/>
    </row>
    <row r="224" spans="1:6" ht="13.5" thickBot="1">
      <c r="A224" s="146" t="s">
        <v>72</v>
      </c>
      <c r="B224" s="147"/>
      <c r="C224" s="147"/>
      <c r="D224" s="147"/>
      <c r="E224" s="147"/>
      <c r="F224" s="148"/>
    </row>
    <row r="226" spans="1:6" ht="40.5" customHeight="1" thickBot="1">
      <c r="A226" s="122" t="s">
        <v>183</v>
      </c>
      <c r="B226" s="139"/>
      <c r="C226" s="139"/>
      <c r="D226" s="139"/>
      <c r="E226" s="139"/>
      <c r="F226" s="139"/>
    </row>
    <row r="227" spans="1:15" ht="27" customHeight="1" thickBot="1">
      <c r="A227" s="19"/>
      <c r="B227" s="133" t="s">
        <v>102</v>
      </c>
      <c r="C227" s="134"/>
      <c r="D227" s="133" t="s">
        <v>101</v>
      </c>
      <c r="E227" s="134"/>
      <c r="F227" s="133" t="s">
        <v>100</v>
      </c>
      <c r="G227" s="134"/>
      <c r="H227" s="133" t="s">
        <v>99</v>
      </c>
      <c r="I227" s="134"/>
      <c r="J227" s="133" t="s">
        <v>98</v>
      </c>
      <c r="K227" s="152"/>
      <c r="L227" s="133" t="s">
        <v>97</v>
      </c>
      <c r="M227" s="152"/>
      <c r="N227" s="133" t="s">
        <v>181</v>
      </c>
      <c r="O227" s="134"/>
    </row>
    <row r="228" spans="1:15" ht="27" customHeight="1" thickBot="1">
      <c r="A228" s="14"/>
      <c r="B228" s="13" t="s">
        <v>89</v>
      </c>
      <c r="C228" s="12" t="s">
        <v>88</v>
      </c>
      <c r="D228" s="13" t="s">
        <v>89</v>
      </c>
      <c r="E228" s="12" t="s">
        <v>88</v>
      </c>
      <c r="F228" s="13" t="s">
        <v>89</v>
      </c>
      <c r="G228" s="12" t="s">
        <v>88</v>
      </c>
      <c r="H228" s="13" t="s">
        <v>89</v>
      </c>
      <c r="I228" s="12" t="s">
        <v>88</v>
      </c>
      <c r="J228" s="13" t="s">
        <v>89</v>
      </c>
      <c r="K228" s="12" t="s">
        <v>88</v>
      </c>
      <c r="L228" s="13" t="s">
        <v>89</v>
      </c>
      <c r="M228" s="12" t="s">
        <v>88</v>
      </c>
      <c r="N228" s="13" t="s">
        <v>89</v>
      </c>
      <c r="O228" s="12" t="s">
        <v>88</v>
      </c>
    </row>
    <row r="229" spans="1:15" ht="15.75" customHeight="1">
      <c r="A229" s="11" t="s">
        <v>96</v>
      </c>
      <c r="B229" s="10">
        <v>30</v>
      </c>
      <c r="C229" s="9"/>
      <c r="D229" s="10">
        <f>32-SUM(D230:D232)</f>
        <v>29</v>
      </c>
      <c r="E229" s="9"/>
      <c r="F229" s="10">
        <f>32-SUM(F230:F232)</f>
        <v>15</v>
      </c>
      <c r="G229" s="9"/>
      <c r="H229" s="10">
        <f>32-SUM(H230:H232)</f>
        <v>27</v>
      </c>
      <c r="I229" s="9"/>
      <c r="J229" s="10">
        <f>32-SUM(J230:J232)</f>
        <v>12</v>
      </c>
      <c r="K229" s="9"/>
      <c r="L229" s="10">
        <f>32-SUM(L230:L232)</f>
        <v>14</v>
      </c>
      <c r="M229" s="9"/>
      <c r="N229" s="10">
        <f>32-SUM(N230:N232)</f>
        <v>26</v>
      </c>
      <c r="O229" s="9"/>
    </row>
    <row r="230" spans="1:15" ht="15.75" customHeight="1">
      <c r="A230" s="8" t="s">
        <v>95</v>
      </c>
      <c r="B230" s="7">
        <v>1</v>
      </c>
      <c r="C230" s="6"/>
      <c r="D230" s="7">
        <v>1</v>
      </c>
      <c r="E230" s="6"/>
      <c r="F230" s="7">
        <v>6</v>
      </c>
      <c r="G230" s="6"/>
      <c r="H230" s="7">
        <v>0</v>
      </c>
      <c r="I230" s="6"/>
      <c r="J230" s="7">
        <v>8</v>
      </c>
      <c r="K230" s="6"/>
      <c r="L230" s="7">
        <v>8</v>
      </c>
      <c r="M230" s="6"/>
      <c r="N230" s="7">
        <v>0</v>
      </c>
      <c r="O230" s="6"/>
    </row>
    <row r="231" spans="1:15" ht="15.75" customHeight="1">
      <c r="A231" s="8" t="s">
        <v>94</v>
      </c>
      <c r="B231" s="7">
        <v>0</v>
      </c>
      <c r="C231" s="6"/>
      <c r="D231" s="7">
        <v>0</v>
      </c>
      <c r="E231" s="6"/>
      <c r="F231" s="7">
        <v>4</v>
      </c>
      <c r="G231" s="6"/>
      <c r="H231" s="7">
        <v>0</v>
      </c>
      <c r="I231" s="6"/>
      <c r="J231" s="7">
        <v>8</v>
      </c>
      <c r="K231" s="6"/>
      <c r="L231" s="7">
        <v>9</v>
      </c>
      <c r="M231" s="6"/>
      <c r="N231" s="7">
        <v>3</v>
      </c>
      <c r="O231" s="6"/>
    </row>
    <row r="232" spans="1:15" ht="15.75" customHeight="1">
      <c r="A232" s="8" t="s">
        <v>93</v>
      </c>
      <c r="B232" s="7">
        <v>1</v>
      </c>
      <c r="C232" s="6"/>
      <c r="D232" s="7">
        <v>2</v>
      </c>
      <c r="E232" s="6"/>
      <c r="F232" s="7">
        <v>7</v>
      </c>
      <c r="G232" s="6"/>
      <c r="H232" s="7">
        <v>5</v>
      </c>
      <c r="I232" s="6"/>
      <c r="J232" s="7">
        <v>4</v>
      </c>
      <c r="K232" s="6"/>
      <c r="L232" s="7">
        <v>1</v>
      </c>
      <c r="M232" s="6"/>
      <c r="N232" s="7">
        <v>3</v>
      </c>
      <c r="O232" s="6"/>
    </row>
    <row r="233" spans="1:15" ht="15.75" customHeight="1" thickBot="1">
      <c r="A233" s="5" t="s">
        <v>83</v>
      </c>
      <c r="B233" s="4">
        <v>32</v>
      </c>
      <c r="C233" s="3"/>
      <c r="D233" s="4">
        <v>32</v>
      </c>
      <c r="E233" s="3"/>
      <c r="F233" s="4">
        <v>32</v>
      </c>
      <c r="G233" s="3"/>
      <c r="H233" s="4">
        <v>32</v>
      </c>
      <c r="I233" s="3"/>
      <c r="J233" s="4">
        <v>32</v>
      </c>
      <c r="K233" s="3"/>
      <c r="L233" s="4">
        <v>32</v>
      </c>
      <c r="M233" s="3"/>
      <c r="N233" s="4">
        <v>32</v>
      </c>
      <c r="O233" s="3"/>
    </row>
    <row r="236" spans="1:6" ht="28.5" customHeight="1" thickBot="1">
      <c r="A236" s="122" t="s">
        <v>184</v>
      </c>
      <c r="B236" s="139"/>
      <c r="C236" s="139"/>
      <c r="D236" s="139"/>
      <c r="E236" s="139"/>
      <c r="F236" s="139"/>
    </row>
    <row r="237" spans="1:6" ht="12.75">
      <c r="A237" s="140" t="s">
        <v>68</v>
      </c>
      <c r="B237" s="141"/>
      <c r="C237" s="141"/>
      <c r="D237" s="141"/>
      <c r="E237" s="141"/>
      <c r="F237" s="142"/>
    </row>
    <row r="238" spans="1:6" ht="25.5" customHeight="1">
      <c r="A238" s="143" t="s">
        <v>70</v>
      </c>
      <c r="B238" s="144"/>
      <c r="C238" s="144"/>
      <c r="D238" s="144"/>
      <c r="E238" s="144"/>
      <c r="F238" s="145"/>
    </row>
    <row r="239" spans="1:6" ht="12.75">
      <c r="A239" s="143" t="s">
        <v>55</v>
      </c>
      <c r="B239" s="144"/>
      <c r="C239" s="144"/>
      <c r="D239" s="144"/>
      <c r="E239" s="144"/>
      <c r="F239" s="145"/>
    </row>
    <row r="240" spans="1:6" ht="12.75">
      <c r="A240" s="143" t="s">
        <v>40</v>
      </c>
      <c r="B240" s="144"/>
      <c r="C240" s="144"/>
      <c r="D240" s="144"/>
      <c r="E240" s="144"/>
      <c r="F240" s="145"/>
    </row>
    <row r="241" spans="1:6" ht="12.75">
      <c r="A241" s="143" t="s">
        <v>54</v>
      </c>
      <c r="B241" s="144"/>
      <c r="C241" s="144"/>
      <c r="D241" s="144"/>
      <c r="E241" s="144"/>
      <c r="F241" s="145"/>
    </row>
    <row r="242" spans="1:6" ht="12.75">
      <c r="A242" s="143" t="s">
        <v>59</v>
      </c>
      <c r="B242" s="144"/>
      <c r="C242" s="144"/>
      <c r="D242" s="144"/>
      <c r="E242" s="144"/>
      <c r="F242" s="145"/>
    </row>
    <row r="243" spans="1:6" ht="13.5" thickBot="1">
      <c r="A243" s="146" t="s">
        <v>50</v>
      </c>
      <c r="B243" s="147"/>
      <c r="C243" s="147"/>
      <c r="D243" s="147"/>
      <c r="E243" s="147"/>
      <c r="F243" s="148"/>
    </row>
    <row r="244" ht="15.75" customHeight="1"/>
    <row r="246" spans="1:6" ht="28.5" customHeight="1" thickBot="1">
      <c r="A246" s="122" t="s">
        <v>29</v>
      </c>
      <c r="B246" s="139"/>
      <c r="C246" s="139"/>
      <c r="D246" s="139"/>
      <c r="E246" s="139"/>
      <c r="F246" s="139"/>
    </row>
    <row r="247" spans="1:7" ht="27" customHeight="1" thickBot="1">
      <c r="A247" s="153"/>
      <c r="B247" s="133" t="s">
        <v>167</v>
      </c>
      <c r="C247" s="134"/>
      <c r="D247" s="133" t="s">
        <v>166</v>
      </c>
      <c r="E247" s="134"/>
      <c r="F247" s="133" t="s">
        <v>165</v>
      </c>
      <c r="G247" s="134"/>
    </row>
    <row r="248" spans="1:7" ht="13.5" thickBot="1">
      <c r="A248" s="154"/>
      <c r="B248" s="49" t="s">
        <v>89</v>
      </c>
      <c r="C248" s="12" t="s">
        <v>88</v>
      </c>
      <c r="D248" s="13" t="s">
        <v>89</v>
      </c>
      <c r="E248" s="12" t="s">
        <v>88</v>
      </c>
      <c r="F248" s="13" t="s">
        <v>89</v>
      </c>
      <c r="G248" s="12" t="s">
        <v>88</v>
      </c>
    </row>
    <row r="249" spans="1:7" ht="12.75">
      <c r="A249" s="46" t="s">
        <v>1</v>
      </c>
      <c r="B249" s="100">
        <v>0</v>
      </c>
      <c r="C249" s="101">
        <v>0</v>
      </c>
      <c r="D249" s="102">
        <v>0</v>
      </c>
      <c r="E249" s="101">
        <v>0</v>
      </c>
      <c r="F249" s="103">
        <v>0</v>
      </c>
      <c r="G249" s="101">
        <v>0</v>
      </c>
    </row>
    <row r="250" spans="1:7" ht="12.75">
      <c r="A250" s="47" t="s">
        <v>2</v>
      </c>
      <c r="B250" s="104">
        <v>2</v>
      </c>
      <c r="C250" s="105">
        <v>8.333333333333334</v>
      </c>
      <c r="D250" s="104">
        <v>0</v>
      </c>
      <c r="E250" s="105">
        <v>0</v>
      </c>
      <c r="F250" s="106">
        <v>0</v>
      </c>
      <c r="G250" s="105">
        <v>0</v>
      </c>
    </row>
    <row r="251" spans="1:7" ht="12.75">
      <c r="A251" s="47" t="s">
        <v>3</v>
      </c>
      <c r="B251" s="104">
        <v>0</v>
      </c>
      <c r="C251" s="105">
        <v>0</v>
      </c>
      <c r="D251" s="104">
        <v>0</v>
      </c>
      <c r="E251" s="105">
        <v>0</v>
      </c>
      <c r="F251" s="106">
        <v>1</v>
      </c>
      <c r="G251" s="105">
        <v>4.3478260869565215</v>
      </c>
    </row>
    <row r="252" spans="1:7" ht="12.75">
      <c r="A252" s="47" t="s">
        <v>22</v>
      </c>
      <c r="B252" s="104">
        <v>1</v>
      </c>
      <c r="C252" s="105">
        <v>4.166666666666667</v>
      </c>
      <c r="D252" s="104">
        <v>0</v>
      </c>
      <c r="E252" s="105">
        <v>0</v>
      </c>
      <c r="F252" s="106">
        <v>0</v>
      </c>
      <c r="G252" s="105">
        <v>0</v>
      </c>
    </row>
    <row r="253" spans="1:7" ht="12.75">
      <c r="A253" s="47" t="s">
        <v>4</v>
      </c>
      <c r="B253" s="104">
        <v>0</v>
      </c>
      <c r="C253" s="105">
        <v>0</v>
      </c>
      <c r="D253" s="104">
        <v>0</v>
      </c>
      <c r="E253" s="105">
        <v>0</v>
      </c>
      <c r="F253" s="106">
        <v>0</v>
      </c>
      <c r="G253" s="105">
        <v>0</v>
      </c>
    </row>
    <row r="254" spans="1:7" ht="36">
      <c r="A254" s="47" t="s">
        <v>5</v>
      </c>
      <c r="B254" s="104">
        <v>0</v>
      </c>
      <c r="C254" s="105">
        <v>0</v>
      </c>
      <c r="D254" s="104">
        <v>0</v>
      </c>
      <c r="E254" s="105">
        <v>0</v>
      </c>
      <c r="F254" s="106">
        <v>1</v>
      </c>
      <c r="G254" s="105">
        <v>4.3478260869565215</v>
      </c>
    </row>
    <row r="255" spans="1:7" ht="24">
      <c r="A255" s="47" t="s">
        <v>6</v>
      </c>
      <c r="B255" s="104">
        <v>3</v>
      </c>
      <c r="C255" s="105">
        <v>12.5</v>
      </c>
      <c r="D255" s="104">
        <v>0</v>
      </c>
      <c r="E255" s="105">
        <v>0</v>
      </c>
      <c r="F255" s="106">
        <v>4</v>
      </c>
      <c r="G255" s="105">
        <v>17.391304347826086</v>
      </c>
    </row>
    <row r="256" spans="1:7" ht="12.75">
      <c r="A256" s="47" t="s">
        <v>16</v>
      </c>
      <c r="B256" s="104">
        <v>6</v>
      </c>
      <c r="C256" s="105">
        <v>25</v>
      </c>
      <c r="D256" s="104">
        <v>4</v>
      </c>
      <c r="E256" s="105">
        <v>17.391304347826086</v>
      </c>
      <c r="F256" s="106">
        <v>6</v>
      </c>
      <c r="G256" s="105">
        <v>26.08695652173913</v>
      </c>
    </row>
    <row r="257" spans="1:7" ht="12.75">
      <c r="A257" s="47" t="s">
        <v>21</v>
      </c>
      <c r="B257" s="104">
        <v>0</v>
      </c>
      <c r="C257" s="105">
        <v>0</v>
      </c>
      <c r="D257" s="104">
        <v>0</v>
      </c>
      <c r="E257" s="105">
        <v>0</v>
      </c>
      <c r="F257" s="106">
        <v>0</v>
      </c>
      <c r="G257" s="105">
        <v>0</v>
      </c>
    </row>
    <row r="258" spans="1:7" ht="12.75">
      <c r="A258" s="47" t="s">
        <v>23</v>
      </c>
      <c r="B258" s="104">
        <v>0</v>
      </c>
      <c r="C258" s="105">
        <v>0</v>
      </c>
      <c r="D258" s="104">
        <v>0</v>
      </c>
      <c r="E258" s="105">
        <v>0</v>
      </c>
      <c r="F258" s="106">
        <v>0</v>
      </c>
      <c r="G258" s="105">
        <v>0</v>
      </c>
    </row>
    <row r="259" spans="1:7" ht="24">
      <c r="A259" s="47" t="s">
        <v>7</v>
      </c>
      <c r="B259" s="104">
        <v>4</v>
      </c>
      <c r="C259" s="105">
        <v>16.666666666666668</v>
      </c>
      <c r="D259" s="104">
        <v>3</v>
      </c>
      <c r="E259" s="105">
        <v>13.043478260869565</v>
      </c>
      <c r="F259" s="106">
        <v>4</v>
      </c>
      <c r="G259" s="105">
        <v>17.391304347826086</v>
      </c>
    </row>
    <row r="260" spans="1:7" ht="36">
      <c r="A260" s="18" t="s">
        <v>92</v>
      </c>
      <c r="B260" s="104">
        <v>0</v>
      </c>
      <c r="C260" s="105">
        <v>0</v>
      </c>
      <c r="D260" s="104">
        <v>0</v>
      </c>
      <c r="E260" s="105">
        <v>0</v>
      </c>
      <c r="F260" s="106">
        <v>0</v>
      </c>
      <c r="G260" s="105">
        <v>0</v>
      </c>
    </row>
    <row r="261" spans="1:7" ht="48">
      <c r="A261" s="18" t="s">
        <v>91</v>
      </c>
      <c r="B261" s="104">
        <v>1</v>
      </c>
      <c r="C261" s="105">
        <v>4.166666666666667</v>
      </c>
      <c r="D261" s="104">
        <v>1</v>
      </c>
      <c r="E261" s="105">
        <v>4.3478260869565215</v>
      </c>
      <c r="F261" s="106">
        <v>2</v>
      </c>
      <c r="G261" s="105">
        <v>8.695652173913043</v>
      </c>
    </row>
    <row r="262" spans="1:7" ht="24">
      <c r="A262" s="47" t="s">
        <v>13</v>
      </c>
      <c r="B262" s="104">
        <v>1</v>
      </c>
      <c r="C262" s="105">
        <v>4.166666666666667</v>
      </c>
      <c r="D262" s="104">
        <v>2</v>
      </c>
      <c r="E262" s="105">
        <v>8.695652173913043</v>
      </c>
      <c r="F262" s="106">
        <v>0</v>
      </c>
      <c r="G262" s="105">
        <v>0</v>
      </c>
    </row>
    <row r="263" spans="1:7" ht="24">
      <c r="A263" s="47" t="s">
        <v>19</v>
      </c>
      <c r="B263" s="104">
        <v>0</v>
      </c>
      <c r="C263" s="105">
        <v>0</v>
      </c>
      <c r="D263" s="104">
        <v>1</v>
      </c>
      <c r="E263" s="105">
        <v>4.3478260869565215</v>
      </c>
      <c r="F263" s="106">
        <v>0</v>
      </c>
      <c r="G263" s="105">
        <v>0</v>
      </c>
    </row>
    <row r="264" spans="1:7" ht="12.75">
      <c r="A264" s="47" t="s">
        <v>17</v>
      </c>
      <c r="B264" s="104">
        <v>0</v>
      </c>
      <c r="C264" s="105">
        <v>0</v>
      </c>
      <c r="D264" s="104">
        <v>3</v>
      </c>
      <c r="E264" s="105">
        <v>13.043478260869565</v>
      </c>
      <c r="F264" s="106">
        <v>1</v>
      </c>
      <c r="G264" s="105">
        <v>4.3478260869565215</v>
      </c>
    </row>
    <row r="265" spans="1:7" ht="12.75">
      <c r="A265" s="47" t="s">
        <v>18</v>
      </c>
      <c r="B265" s="104">
        <v>0</v>
      </c>
      <c r="C265" s="105">
        <v>0</v>
      </c>
      <c r="D265" s="104">
        <v>0</v>
      </c>
      <c r="E265" s="105">
        <v>0</v>
      </c>
      <c r="F265" s="106">
        <v>0</v>
      </c>
      <c r="G265" s="105">
        <v>0</v>
      </c>
    </row>
    <row r="266" spans="1:7" ht="36">
      <c r="A266" s="47" t="s">
        <v>8</v>
      </c>
      <c r="B266" s="104">
        <v>0</v>
      </c>
      <c r="C266" s="105">
        <v>0</v>
      </c>
      <c r="D266" s="104">
        <v>0</v>
      </c>
      <c r="E266" s="105">
        <v>0</v>
      </c>
      <c r="F266" s="106">
        <v>0</v>
      </c>
      <c r="G266" s="105">
        <v>0</v>
      </c>
    </row>
    <row r="267" spans="1:7" ht="13.5" thickBot="1">
      <c r="A267" s="48" t="s">
        <v>9</v>
      </c>
      <c r="B267" s="107">
        <v>6</v>
      </c>
      <c r="C267" s="108">
        <v>25</v>
      </c>
      <c r="D267" s="107">
        <v>9</v>
      </c>
      <c r="E267" s="108">
        <v>39.130434782608695</v>
      </c>
      <c r="F267" s="109">
        <v>4</v>
      </c>
      <c r="G267" s="108">
        <v>17.391304347826086</v>
      </c>
    </row>
    <row r="269" spans="1:6" ht="28.5" customHeight="1" thickBot="1">
      <c r="A269" s="122" t="s">
        <v>185</v>
      </c>
      <c r="B269" s="139"/>
      <c r="C269" s="139"/>
      <c r="D269" s="139"/>
      <c r="E269" s="139"/>
      <c r="F269" s="139"/>
    </row>
    <row r="270" spans="1:6" s="53" customFormat="1" ht="12.75" customHeight="1">
      <c r="A270" s="155" t="s">
        <v>67</v>
      </c>
      <c r="B270" s="156"/>
      <c r="C270" s="156"/>
      <c r="D270" s="156"/>
      <c r="E270" s="156"/>
      <c r="F270" s="157"/>
    </row>
    <row r="271" spans="1:6" s="53" customFormat="1" ht="12.75" customHeight="1">
      <c r="A271" s="158" t="s">
        <v>37</v>
      </c>
      <c r="B271" s="159"/>
      <c r="C271" s="159"/>
      <c r="D271" s="159"/>
      <c r="E271" s="159"/>
      <c r="F271" s="160"/>
    </row>
    <row r="272" spans="1:6" s="53" customFormat="1" ht="15" customHeight="1">
      <c r="A272" s="158" t="s">
        <v>51</v>
      </c>
      <c r="B272" s="159"/>
      <c r="C272" s="159"/>
      <c r="D272" s="159"/>
      <c r="E272" s="159"/>
      <c r="F272" s="160"/>
    </row>
    <row r="273" spans="1:6" s="53" customFormat="1" ht="12.75" customHeight="1">
      <c r="A273" s="158" t="s">
        <v>60</v>
      </c>
      <c r="B273" s="159"/>
      <c r="C273" s="159"/>
      <c r="D273" s="159"/>
      <c r="E273" s="159"/>
      <c r="F273" s="160"/>
    </row>
    <row r="274" spans="1:6" s="53" customFormat="1" ht="13.5" thickBot="1">
      <c r="A274" s="161" t="s">
        <v>73</v>
      </c>
      <c r="B274" s="162"/>
      <c r="C274" s="162"/>
      <c r="D274" s="162"/>
      <c r="E274" s="162"/>
      <c r="F274" s="163"/>
    </row>
    <row r="276" spans="1:7" s="110" customFormat="1" ht="27" customHeight="1" thickBot="1">
      <c r="A276" s="164" t="s">
        <v>186</v>
      </c>
      <c r="B276" s="164"/>
      <c r="C276" s="164"/>
      <c r="D276" s="164"/>
      <c r="E276" s="164"/>
      <c r="F276" s="164"/>
      <c r="G276" s="164"/>
    </row>
    <row r="277" spans="1:7" ht="31.5" customHeight="1" thickBot="1">
      <c r="A277" s="153"/>
      <c r="B277" s="133" t="s">
        <v>168</v>
      </c>
      <c r="C277" s="134"/>
      <c r="D277" s="133" t="s">
        <v>169</v>
      </c>
      <c r="E277" s="134"/>
      <c r="F277" s="133" t="s">
        <v>170</v>
      </c>
      <c r="G277" s="134"/>
    </row>
    <row r="278" spans="1:7" ht="13.5" thickBot="1">
      <c r="A278" s="154"/>
      <c r="B278" s="49" t="s">
        <v>89</v>
      </c>
      <c r="C278" s="12" t="s">
        <v>88</v>
      </c>
      <c r="D278" s="13" t="s">
        <v>89</v>
      </c>
      <c r="E278" s="12" t="s">
        <v>88</v>
      </c>
      <c r="F278" s="13" t="s">
        <v>89</v>
      </c>
      <c r="G278" s="12" t="s">
        <v>88</v>
      </c>
    </row>
    <row r="279" spans="1:7" ht="12.75">
      <c r="A279" s="46" t="s">
        <v>1</v>
      </c>
      <c r="B279" s="100">
        <v>2</v>
      </c>
      <c r="C279" s="101">
        <v>9.523809523809524</v>
      </c>
      <c r="D279" s="102">
        <v>0</v>
      </c>
      <c r="E279" s="101">
        <v>0</v>
      </c>
      <c r="F279" s="103">
        <v>0</v>
      </c>
      <c r="G279" s="101">
        <v>0</v>
      </c>
    </row>
    <row r="280" spans="1:7" ht="12.75">
      <c r="A280" s="47" t="s">
        <v>2</v>
      </c>
      <c r="B280" s="104">
        <v>0</v>
      </c>
      <c r="C280" s="105">
        <v>0</v>
      </c>
      <c r="D280" s="104">
        <v>2</v>
      </c>
      <c r="E280" s="105">
        <v>10</v>
      </c>
      <c r="F280" s="106">
        <v>0</v>
      </c>
      <c r="G280" s="105">
        <v>0</v>
      </c>
    </row>
    <row r="281" spans="1:7" ht="12.75">
      <c r="A281" s="47" t="s">
        <v>3</v>
      </c>
      <c r="B281" s="104">
        <v>3</v>
      </c>
      <c r="C281" s="105">
        <v>14.285714285714286</v>
      </c>
      <c r="D281" s="104">
        <v>2</v>
      </c>
      <c r="E281" s="105">
        <v>10</v>
      </c>
      <c r="F281" s="106">
        <v>1</v>
      </c>
      <c r="G281" s="105">
        <v>5.555555555555555</v>
      </c>
    </row>
    <row r="282" spans="1:7" ht="12.75">
      <c r="A282" s="47" t="s">
        <v>22</v>
      </c>
      <c r="B282" s="104">
        <v>0</v>
      </c>
      <c r="C282" s="105">
        <v>0</v>
      </c>
      <c r="D282" s="104">
        <v>0</v>
      </c>
      <c r="E282" s="105">
        <v>0</v>
      </c>
      <c r="F282" s="106">
        <v>1</v>
      </c>
      <c r="G282" s="105">
        <v>5.555555555555555</v>
      </c>
    </row>
    <row r="283" spans="1:7" ht="12.75">
      <c r="A283" s="47" t="s">
        <v>4</v>
      </c>
      <c r="B283" s="104">
        <v>1</v>
      </c>
      <c r="C283" s="105">
        <v>4.761904761904762</v>
      </c>
      <c r="D283" s="104">
        <v>0</v>
      </c>
      <c r="E283" s="105">
        <v>0</v>
      </c>
      <c r="F283" s="106">
        <v>0</v>
      </c>
      <c r="G283" s="105">
        <v>0</v>
      </c>
    </row>
    <row r="284" spans="1:7" ht="36">
      <c r="A284" s="47" t="s">
        <v>5</v>
      </c>
      <c r="B284" s="104">
        <v>0</v>
      </c>
      <c r="C284" s="105">
        <v>0</v>
      </c>
      <c r="D284" s="104">
        <v>0</v>
      </c>
      <c r="E284" s="105">
        <v>0</v>
      </c>
      <c r="F284" s="106">
        <v>2</v>
      </c>
      <c r="G284" s="105">
        <v>11.11111111111111</v>
      </c>
    </row>
    <row r="285" spans="1:7" ht="24">
      <c r="A285" s="47" t="s">
        <v>6</v>
      </c>
      <c r="B285" s="104">
        <v>1</v>
      </c>
      <c r="C285" s="105">
        <v>4.761904761904762</v>
      </c>
      <c r="D285" s="104">
        <v>2</v>
      </c>
      <c r="E285" s="105">
        <v>10</v>
      </c>
      <c r="F285" s="106">
        <v>1</v>
      </c>
      <c r="G285" s="105">
        <v>5.555555555555555</v>
      </c>
    </row>
    <row r="286" spans="1:7" ht="12.75">
      <c r="A286" s="47" t="s">
        <v>16</v>
      </c>
      <c r="B286" s="104">
        <v>1</v>
      </c>
      <c r="C286" s="105">
        <v>4.761904761904762</v>
      </c>
      <c r="D286" s="104">
        <v>1</v>
      </c>
      <c r="E286" s="105">
        <v>5</v>
      </c>
      <c r="F286" s="106">
        <v>1</v>
      </c>
      <c r="G286" s="105">
        <v>5.555555555555555</v>
      </c>
    </row>
    <row r="287" spans="1:7" ht="12.75">
      <c r="A287" s="47" t="s">
        <v>21</v>
      </c>
      <c r="B287" s="104">
        <v>1</v>
      </c>
      <c r="C287" s="105">
        <v>4.761904761904762</v>
      </c>
      <c r="D287" s="104">
        <v>3</v>
      </c>
      <c r="E287" s="105">
        <v>15</v>
      </c>
      <c r="F287" s="106">
        <v>0</v>
      </c>
      <c r="G287" s="105">
        <v>0</v>
      </c>
    </row>
    <row r="288" spans="1:7" ht="12.75">
      <c r="A288" s="47" t="s">
        <v>23</v>
      </c>
      <c r="B288" s="104">
        <v>0</v>
      </c>
      <c r="C288" s="105">
        <v>0</v>
      </c>
      <c r="D288" s="104">
        <v>0</v>
      </c>
      <c r="E288" s="105">
        <v>0</v>
      </c>
      <c r="F288" s="106">
        <v>1</v>
      </c>
      <c r="G288" s="105">
        <v>5.555555555555555</v>
      </c>
    </row>
    <row r="289" spans="1:7" ht="24">
      <c r="A289" s="47" t="s">
        <v>7</v>
      </c>
      <c r="B289" s="104">
        <v>6</v>
      </c>
      <c r="C289" s="105">
        <v>28.571428571428573</v>
      </c>
      <c r="D289" s="104">
        <v>0</v>
      </c>
      <c r="E289" s="105">
        <v>0</v>
      </c>
      <c r="F289" s="106">
        <v>0</v>
      </c>
      <c r="G289" s="105">
        <v>0</v>
      </c>
    </row>
    <row r="290" spans="1:7" ht="36">
      <c r="A290" s="18" t="s">
        <v>92</v>
      </c>
      <c r="B290" s="104">
        <v>0</v>
      </c>
      <c r="C290" s="105">
        <v>0</v>
      </c>
      <c r="D290" s="104">
        <v>0</v>
      </c>
      <c r="E290" s="105">
        <v>0</v>
      </c>
      <c r="F290" s="106">
        <v>0</v>
      </c>
      <c r="G290" s="105">
        <v>0</v>
      </c>
    </row>
    <row r="291" spans="1:7" ht="48">
      <c r="A291" s="18" t="s">
        <v>91</v>
      </c>
      <c r="B291" s="104">
        <v>3</v>
      </c>
      <c r="C291" s="105">
        <v>14.285714285714286</v>
      </c>
      <c r="D291" s="104">
        <v>2</v>
      </c>
      <c r="E291" s="105">
        <v>10</v>
      </c>
      <c r="F291" s="106">
        <v>1</v>
      </c>
      <c r="G291" s="105">
        <v>5.555555555555555</v>
      </c>
    </row>
    <row r="292" spans="1:7" ht="24">
      <c r="A292" s="47" t="s">
        <v>13</v>
      </c>
      <c r="B292" s="104">
        <v>0</v>
      </c>
      <c r="C292" s="105">
        <v>0</v>
      </c>
      <c r="D292" s="104">
        <v>0</v>
      </c>
      <c r="E292" s="105">
        <v>0</v>
      </c>
      <c r="F292" s="106">
        <v>3</v>
      </c>
      <c r="G292" s="105">
        <v>16.666666666666668</v>
      </c>
    </row>
    <row r="293" spans="1:7" ht="24">
      <c r="A293" s="47" t="s">
        <v>19</v>
      </c>
      <c r="B293" s="104">
        <v>1</v>
      </c>
      <c r="C293" s="105">
        <v>4.761904761904762</v>
      </c>
      <c r="D293" s="104">
        <v>4</v>
      </c>
      <c r="E293" s="105">
        <v>20</v>
      </c>
      <c r="F293" s="106">
        <v>1</v>
      </c>
      <c r="G293" s="105">
        <v>5.555555555555555</v>
      </c>
    </row>
    <row r="294" spans="1:7" ht="12.75">
      <c r="A294" s="47" t="s">
        <v>17</v>
      </c>
      <c r="B294" s="104">
        <v>0</v>
      </c>
      <c r="C294" s="105">
        <v>0</v>
      </c>
      <c r="D294" s="104">
        <v>3</v>
      </c>
      <c r="E294" s="105">
        <v>15</v>
      </c>
      <c r="F294" s="106">
        <v>3</v>
      </c>
      <c r="G294" s="105">
        <v>16.666666666666668</v>
      </c>
    </row>
    <row r="295" spans="1:7" ht="12.75">
      <c r="A295" s="47" t="s">
        <v>18</v>
      </c>
      <c r="B295" s="104">
        <v>1</v>
      </c>
      <c r="C295" s="105">
        <v>4.761904761904762</v>
      </c>
      <c r="D295" s="104">
        <v>0</v>
      </c>
      <c r="E295" s="105">
        <v>0</v>
      </c>
      <c r="F295" s="106">
        <v>2</v>
      </c>
      <c r="G295" s="105">
        <v>11.11111111111111</v>
      </c>
    </row>
    <row r="296" spans="1:7" ht="36">
      <c r="A296" s="47" t="s">
        <v>8</v>
      </c>
      <c r="B296" s="104">
        <v>1</v>
      </c>
      <c r="C296" s="105">
        <v>4.761904761904762</v>
      </c>
      <c r="D296" s="104">
        <v>0</v>
      </c>
      <c r="E296" s="105">
        <v>0</v>
      </c>
      <c r="F296" s="106">
        <v>0</v>
      </c>
      <c r="G296" s="105">
        <v>0</v>
      </c>
    </row>
    <row r="297" spans="1:7" ht="13.5" thickBot="1">
      <c r="A297" s="48" t="s">
        <v>9</v>
      </c>
      <c r="B297" s="107">
        <v>0</v>
      </c>
      <c r="C297" s="108">
        <v>0</v>
      </c>
      <c r="D297" s="107">
        <v>1</v>
      </c>
      <c r="E297" s="108">
        <v>5</v>
      </c>
      <c r="F297" s="109">
        <v>1</v>
      </c>
      <c r="G297" s="108">
        <v>5.555555555555555</v>
      </c>
    </row>
    <row r="299" spans="1:6" ht="28.5" customHeight="1" thickBot="1">
      <c r="A299" s="122" t="s">
        <v>187</v>
      </c>
      <c r="B299" s="139"/>
      <c r="C299" s="139"/>
      <c r="D299" s="139"/>
      <c r="E299" s="139"/>
      <c r="F299" s="139"/>
    </row>
    <row r="300" spans="1:6" s="53" customFormat="1" ht="12.75">
      <c r="A300" s="140" t="s">
        <v>38</v>
      </c>
      <c r="B300" s="141"/>
      <c r="C300" s="141"/>
      <c r="D300" s="141"/>
      <c r="E300" s="141"/>
      <c r="F300" s="142"/>
    </row>
    <row r="301" spans="1:6" s="53" customFormat="1" ht="12.75">
      <c r="A301" s="143" t="s">
        <v>79</v>
      </c>
      <c r="B301" s="144"/>
      <c r="C301" s="144"/>
      <c r="D301" s="144"/>
      <c r="E301" s="144"/>
      <c r="F301" s="145"/>
    </row>
    <row r="302" spans="1:6" s="53" customFormat="1" ht="38.25" customHeight="1">
      <c r="A302" s="143" t="s">
        <v>48</v>
      </c>
      <c r="B302" s="144"/>
      <c r="C302" s="144"/>
      <c r="D302" s="144"/>
      <c r="E302" s="144"/>
      <c r="F302" s="145"/>
    </row>
    <row r="303" spans="1:6" s="53" customFormat="1" ht="12.75">
      <c r="A303" s="143" t="s">
        <v>52</v>
      </c>
      <c r="B303" s="144"/>
      <c r="C303" s="144"/>
      <c r="D303" s="144"/>
      <c r="E303" s="144"/>
      <c r="F303" s="145"/>
    </row>
    <row r="304" spans="1:6" s="53" customFormat="1" ht="13.5" thickBot="1">
      <c r="A304" s="146" t="s">
        <v>61</v>
      </c>
      <c r="B304" s="147"/>
      <c r="C304" s="147"/>
      <c r="D304" s="147"/>
      <c r="E304" s="147"/>
      <c r="F304" s="148"/>
    </row>
    <row r="306" spans="1:19" ht="13.5" thickBot="1">
      <c r="A306" s="116" t="s">
        <v>188</v>
      </c>
      <c r="B306" s="116"/>
      <c r="C306" s="116"/>
      <c r="D306" s="116"/>
      <c r="E306" s="116"/>
      <c r="F306" s="116"/>
      <c r="G306" s="116"/>
      <c r="H306" s="116"/>
      <c r="I306" s="116"/>
      <c r="J306" s="116"/>
      <c r="K306" s="116"/>
      <c r="L306" s="116"/>
      <c r="M306" s="116"/>
      <c r="N306" s="116"/>
      <c r="O306" s="116"/>
      <c r="P306" s="116"/>
      <c r="Q306" s="116"/>
      <c r="R306" s="116"/>
      <c r="S306" s="116"/>
    </row>
    <row r="307" spans="1:19" ht="27" customHeight="1" thickBot="1">
      <c r="A307" s="165"/>
      <c r="B307" s="133" t="s">
        <v>189</v>
      </c>
      <c r="C307" s="134"/>
      <c r="D307" s="133" t="s">
        <v>190</v>
      </c>
      <c r="E307" s="134"/>
      <c r="F307" s="133" t="s">
        <v>191</v>
      </c>
      <c r="G307" s="134"/>
      <c r="H307" s="133" t="s">
        <v>171</v>
      </c>
      <c r="I307" s="134"/>
      <c r="J307" s="133" t="s">
        <v>192</v>
      </c>
      <c r="K307" s="152"/>
      <c r="L307" s="133" t="s">
        <v>0</v>
      </c>
      <c r="M307" s="152"/>
      <c r="N307" s="133" t="s">
        <v>172</v>
      </c>
      <c r="O307" s="134"/>
      <c r="P307" s="133" t="s">
        <v>173</v>
      </c>
      <c r="Q307" s="152"/>
      <c r="R307" s="133" t="s">
        <v>174</v>
      </c>
      <c r="S307" s="152"/>
    </row>
    <row r="308" spans="1:19" ht="27" customHeight="1" thickBot="1">
      <c r="A308" s="166"/>
      <c r="B308" s="23" t="s">
        <v>89</v>
      </c>
      <c r="C308" s="22" t="s">
        <v>88</v>
      </c>
      <c r="D308" s="23" t="s">
        <v>89</v>
      </c>
      <c r="E308" s="22" t="s">
        <v>88</v>
      </c>
      <c r="F308" s="23" t="s">
        <v>89</v>
      </c>
      <c r="G308" s="22" t="s">
        <v>88</v>
      </c>
      <c r="H308" s="23" t="s">
        <v>89</v>
      </c>
      <c r="I308" s="22" t="s">
        <v>88</v>
      </c>
      <c r="J308" s="23" t="s">
        <v>89</v>
      </c>
      <c r="K308" s="22" t="s">
        <v>88</v>
      </c>
      <c r="L308" s="23" t="s">
        <v>89</v>
      </c>
      <c r="M308" s="111" t="s">
        <v>88</v>
      </c>
      <c r="N308" s="112" t="s">
        <v>89</v>
      </c>
      <c r="O308" s="113" t="s">
        <v>88</v>
      </c>
      <c r="P308" s="112" t="s">
        <v>89</v>
      </c>
      <c r="Q308" s="113" t="s">
        <v>88</v>
      </c>
      <c r="R308" s="112" t="s">
        <v>89</v>
      </c>
      <c r="S308" s="113" t="s">
        <v>88</v>
      </c>
    </row>
    <row r="309" spans="1:19" ht="15.75" customHeight="1">
      <c r="A309" s="114" t="s">
        <v>90</v>
      </c>
      <c r="B309" s="115">
        <v>0</v>
      </c>
      <c r="C309" s="6">
        <f>100*B309/23</f>
        <v>0</v>
      </c>
      <c r="D309" s="115">
        <v>0</v>
      </c>
      <c r="E309" s="6">
        <f>100*D309/23</f>
        <v>0</v>
      </c>
      <c r="F309" s="115">
        <v>0</v>
      </c>
      <c r="G309" s="6">
        <f aca="true" t="shared" si="1" ref="G309:G314">100*F309/23</f>
        <v>0</v>
      </c>
      <c r="H309" s="7">
        <v>1</v>
      </c>
      <c r="I309" s="6">
        <f aca="true" t="shared" si="2" ref="I309:I314">100*H309/23</f>
        <v>4.3478260869565215</v>
      </c>
      <c r="J309" s="7">
        <v>1</v>
      </c>
      <c r="K309" s="6">
        <f aca="true" t="shared" si="3" ref="K309:K314">100*J309/23</f>
        <v>4.3478260869565215</v>
      </c>
      <c r="L309" s="7">
        <v>2</v>
      </c>
      <c r="M309" s="6">
        <f aca="true" t="shared" si="4" ref="M309:M314">100*L309/23</f>
        <v>8.695652173913043</v>
      </c>
      <c r="N309" s="7">
        <v>2</v>
      </c>
      <c r="O309" s="6">
        <f aca="true" t="shared" si="5" ref="O309:O314">100*N309/23</f>
        <v>8.695652173913043</v>
      </c>
      <c r="P309" s="7">
        <v>2</v>
      </c>
      <c r="Q309" s="6">
        <f aca="true" t="shared" si="6" ref="Q309:Q314">100*P309/23</f>
        <v>8.695652173913043</v>
      </c>
      <c r="R309" s="7">
        <v>3</v>
      </c>
      <c r="S309" s="6">
        <f aca="true" t="shared" si="7" ref="S309:S314">100*R309/23</f>
        <v>13.043478260869565</v>
      </c>
    </row>
    <row r="310" spans="1:19" ht="15.75" customHeight="1">
      <c r="A310" s="8" t="s">
        <v>14</v>
      </c>
      <c r="B310" s="7">
        <v>1</v>
      </c>
      <c r="C310" s="20">
        <f>100*B310/23</f>
        <v>4.3478260869565215</v>
      </c>
      <c r="D310" s="7">
        <v>1</v>
      </c>
      <c r="E310" s="20">
        <f>100*D310/23</f>
        <v>4.3478260869565215</v>
      </c>
      <c r="F310" s="115">
        <v>0</v>
      </c>
      <c r="G310" s="20">
        <f t="shared" si="1"/>
        <v>0</v>
      </c>
      <c r="H310" s="7">
        <v>3</v>
      </c>
      <c r="I310" s="20">
        <f t="shared" si="2"/>
        <v>13.043478260869565</v>
      </c>
      <c r="J310" s="7">
        <v>2</v>
      </c>
      <c r="K310" s="20">
        <f t="shared" si="3"/>
        <v>8.695652173913043</v>
      </c>
      <c r="L310" s="7">
        <v>7</v>
      </c>
      <c r="M310" s="20">
        <f t="shared" si="4"/>
        <v>30.434782608695652</v>
      </c>
      <c r="N310" s="7">
        <v>6</v>
      </c>
      <c r="O310" s="20">
        <f t="shared" si="5"/>
        <v>26.08695652173913</v>
      </c>
      <c r="P310" s="7">
        <v>3</v>
      </c>
      <c r="Q310" s="20">
        <f t="shared" si="6"/>
        <v>13.043478260869565</v>
      </c>
      <c r="R310" s="7">
        <v>2</v>
      </c>
      <c r="S310" s="20">
        <f t="shared" si="7"/>
        <v>8.695652173913043</v>
      </c>
    </row>
    <row r="311" spans="1:19" ht="15.75" customHeight="1">
      <c r="A311" s="8" t="s">
        <v>12</v>
      </c>
      <c r="B311" s="7">
        <v>5</v>
      </c>
      <c r="C311" s="20">
        <f>100*B311/23</f>
        <v>21.73913043478261</v>
      </c>
      <c r="D311" s="7">
        <v>2</v>
      </c>
      <c r="E311" s="20">
        <f>100*D311/23</f>
        <v>8.695652173913043</v>
      </c>
      <c r="F311" s="7">
        <v>1</v>
      </c>
      <c r="G311" s="20">
        <f t="shared" si="1"/>
        <v>4.3478260869565215</v>
      </c>
      <c r="H311" s="7">
        <v>9</v>
      </c>
      <c r="I311" s="20">
        <f t="shared" si="2"/>
        <v>39.130434782608695</v>
      </c>
      <c r="J311" s="7">
        <v>2</v>
      </c>
      <c r="K311" s="20">
        <f t="shared" si="3"/>
        <v>8.695652173913043</v>
      </c>
      <c r="L311" s="7">
        <v>5</v>
      </c>
      <c r="M311" s="20">
        <f t="shared" si="4"/>
        <v>21.73913043478261</v>
      </c>
      <c r="N311" s="7">
        <v>4</v>
      </c>
      <c r="O311" s="20">
        <f t="shared" si="5"/>
        <v>17.391304347826086</v>
      </c>
      <c r="P311" s="7">
        <v>5</v>
      </c>
      <c r="Q311" s="20">
        <f t="shared" si="6"/>
        <v>21.73913043478261</v>
      </c>
      <c r="R311" s="7">
        <v>5</v>
      </c>
      <c r="S311" s="20">
        <f t="shared" si="7"/>
        <v>21.73913043478261</v>
      </c>
    </row>
    <row r="312" spans="1:19" ht="15.75" customHeight="1">
      <c r="A312" s="8" t="s">
        <v>11</v>
      </c>
      <c r="B312" s="7">
        <v>9</v>
      </c>
      <c r="C312" s="20">
        <f>100*B312/23</f>
        <v>39.130434782608695</v>
      </c>
      <c r="D312" s="7">
        <v>16</v>
      </c>
      <c r="E312" s="20">
        <f>100*D312/23</f>
        <v>69.56521739130434</v>
      </c>
      <c r="F312" s="7">
        <v>11</v>
      </c>
      <c r="G312" s="20">
        <f t="shared" si="1"/>
        <v>47.82608695652174</v>
      </c>
      <c r="H312" s="7">
        <v>3</v>
      </c>
      <c r="I312" s="20">
        <f t="shared" si="2"/>
        <v>13.043478260869565</v>
      </c>
      <c r="J312" s="7">
        <v>7</v>
      </c>
      <c r="K312" s="20">
        <f t="shared" si="3"/>
        <v>30.434782608695652</v>
      </c>
      <c r="L312" s="7">
        <v>5</v>
      </c>
      <c r="M312" s="20">
        <f t="shared" si="4"/>
        <v>21.73913043478261</v>
      </c>
      <c r="N312" s="7">
        <v>3</v>
      </c>
      <c r="O312" s="20">
        <f t="shared" si="5"/>
        <v>13.043478260869565</v>
      </c>
      <c r="P312" s="7">
        <v>8</v>
      </c>
      <c r="Q312" s="20">
        <f t="shared" si="6"/>
        <v>34.78260869565217</v>
      </c>
      <c r="R312" s="7">
        <v>8</v>
      </c>
      <c r="S312" s="20">
        <f t="shared" si="7"/>
        <v>34.78260869565217</v>
      </c>
    </row>
    <row r="313" spans="1:19" ht="15.75" customHeight="1">
      <c r="A313" s="8" t="s">
        <v>10</v>
      </c>
      <c r="B313" s="7">
        <v>6</v>
      </c>
      <c r="C313" s="20">
        <f aca="true" t="shared" si="8" ref="C313:E314">100*B313/23</f>
        <v>26.08695652173913</v>
      </c>
      <c r="D313" s="7">
        <v>2</v>
      </c>
      <c r="E313" s="20">
        <f t="shared" si="8"/>
        <v>8.695652173913043</v>
      </c>
      <c r="F313" s="7">
        <v>8</v>
      </c>
      <c r="G313" s="20">
        <f t="shared" si="1"/>
        <v>34.78260869565217</v>
      </c>
      <c r="H313" s="7">
        <v>3</v>
      </c>
      <c r="I313" s="20">
        <f t="shared" si="2"/>
        <v>13.043478260869565</v>
      </c>
      <c r="J313" s="7">
        <v>5</v>
      </c>
      <c r="K313" s="20">
        <f t="shared" si="3"/>
        <v>21.73913043478261</v>
      </c>
      <c r="L313" s="7">
        <v>1</v>
      </c>
      <c r="M313" s="20">
        <f t="shared" si="4"/>
        <v>4.3478260869565215</v>
      </c>
      <c r="N313" s="7">
        <v>11</v>
      </c>
      <c r="O313" s="20">
        <f t="shared" si="5"/>
        <v>47.82608695652174</v>
      </c>
      <c r="P313" s="7">
        <v>3</v>
      </c>
      <c r="Q313" s="20">
        <f t="shared" si="6"/>
        <v>13.043478260869565</v>
      </c>
      <c r="R313" s="7">
        <v>3</v>
      </c>
      <c r="S313" s="20">
        <f t="shared" si="7"/>
        <v>13.043478260869565</v>
      </c>
    </row>
    <row r="314" spans="1:19" ht="15.75" customHeight="1">
      <c r="A314" s="8" t="s">
        <v>15</v>
      </c>
      <c r="B314" s="7">
        <v>2</v>
      </c>
      <c r="C314" s="20">
        <f t="shared" si="8"/>
        <v>8.695652173913043</v>
      </c>
      <c r="D314" s="7">
        <v>2</v>
      </c>
      <c r="E314" s="20">
        <f t="shared" si="8"/>
        <v>8.695652173913043</v>
      </c>
      <c r="F314" s="7">
        <v>2</v>
      </c>
      <c r="G314" s="20">
        <f t="shared" si="1"/>
        <v>8.695652173913043</v>
      </c>
      <c r="H314" s="7">
        <v>4</v>
      </c>
      <c r="I314" s="20">
        <f t="shared" si="2"/>
        <v>17.391304347826086</v>
      </c>
      <c r="J314" s="7">
        <v>6</v>
      </c>
      <c r="K314" s="20">
        <f t="shared" si="3"/>
        <v>26.08695652173913</v>
      </c>
      <c r="L314" s="7">
        <v>3</v>
      </c>
      <c r="M314" s="20">
        <f t="shared" si="4"/>
        <v>13.043478260869565</v>
      </c>
      <c r="N314" s="7">
        <v>6</v>
      </c>
      <c r="O314" s="20">
        <f t="shared" si="5"/>
        <v>26.08695652173913</v>
      </c>
      <c r="P314" s="7">
        <v>2</v>
      </c>
      <c r="Q314" s="20">
        <f t="shared" si="6"/>
        <v>8.695652173913043</v>
      </c>
      <c r="R314" s="7">
        <v>2</v>
      </c>
      <c r="S314" s="20">
        <f t="shared" si="7"/>
        <v>8.695652173913043</v>
      </c>
    </row>
    <row r="315" spans="1:19" ht="13.5" thickBot="1">
      <c r="A315" s="45" t="s">
        <v>83</v>
      </c>
      <c r="B315" s="44">
        <v>23</v>
      </c>
      <c r="C315" s="43">
        <v>100</v>
      </c>
      <c r="D315" s="44">
        <v>23</v>
      </c>
      <c r="E315" s="43">
        <v>100</v>
      </c>
      <c r="F315" s="44">
        <v>23</v>
      </c>
      <c r="G315" s="43">
        <v>100</v>
      </c>
      <c r="H315" s="44">
        <v>23</v>
      </c>
      <c r="I315" s="43">
        <v>100</v>
      </c>
      <c r="J315" s="44">
        <v>23</v>
      </c>
      <c r="K315" s="43">
        <v>100</v>
      </c>
      <c r="L315" s="44">
        <v>23</v>
      </c>
      <c r="M315" s="43">
        <v>100</v>
      </c>
      <c r="N315" s="44">
        <v>23</v>
      </c>
      <c r="O315" s="43">
        <v>100</v>
      </c>
      <c r="P315" s="44">
        <v>23</v>
      </c>
      <c r="Q315" s="43">
        <v>100</v>
      </c>
      <c r="R315" s="44">
        <v>23</v>
      </c>
      <c r="S315" s="43">
        <v>100</v>
      </c>
    </row>
    <row r="317" spans="1:6" ht="28.5" customHeight="1" thickBot="1">
      <c r="A317" s="135" t="s">
        <v>30</v>
      </c>
      <c r="B317" s="122"/>
      <c r="C317" s="122"/>
      <c r="D317" s="122"/>
      <c r="E317" s="122"/>
      <c r="F317" s="122"/>
    </row>
    <row r="318" spans="1:4" ht="27" customHeight="1" thickBot="1">
      <c r="A318" s="71"/>
      <c r="B318" s="112" t="s">
        <v>89</v>
      </c>
      <c r="C318" s="113" t="s">
        <v>88</v>
      </c>
      <c r="D318" s="25"/>
    </row>
    <row r="319" spans="1:3" ht="27" customHeight="1">
      <c r="A319" s="18" t="s">
        <v>20</v>
      </c>
      <c r="B319" s="51">
        <v>3</v>
      </c>
      <c r="C319" s="6">
        <f>100*B319/23</f>
        <v>13.043478260869565</v>
      </c>
    </row>
    <row r="320" spans="1:3" ht="15.75" customHeight="1">
      <c r="A320" s="18" t="s">
        <v>87</v>
      </c>
      <c r="B320" s="51">
        <v>4</v>
      </c>
      <c r="C320" s="6">
        <f>100*B320/23</f>
        <v>17.391304347826086</v>
      </c>
    </row>
    <row r="321" spans="1:3" ht="15.75" customHeight="1">
      <c r="A321" s="18" t="s">
        <v>86</v>
      </c>
      <c r="B321" s="51">
        <v>3</v>
      </c>
      <c r="C321" s="6">
        <f>100*B321/23</f>
        <v>13.043478260869565</v>
      </c>
    </row>
    <row r="322" spans="1:3" ht="15.75" customHeight="1">
      <c r="A322" s="18" t="s">
        <v>85</v>
      </c>
      <c r="B322" s="51">
        <v>12</v>
      </c>
      <c r="C322" s="6">
        <f>100*B322/23</f>
        <v>52.17391304347826</v>
      </c>
    </row>
    <row r="323" spans="1:3" ht="15.75" customHeight="1">
      <c r="A323" s="18" t="s">
        <v>84</v>
      </c>
      <c r="B323" s="51">
        <v>1</v>
      </c>
      <c r="C323" s="6">
        <f>100*B323/23</f>
        <v>4.3478260869565215</v>
      </c>
    </row>
    <row r="324" spans="1:3" ht="15.75" customHeight="1" thickBot="1">
      <c r="A324" s="63" t="s">
        <v>83</v>
      </c>
      <c r="B324" s="52">
        <v>23</v>
      </c>
      <c r="C324" s="3">
        <v>100</v>
      </c>
    </row>
  </sheetData>
  <sheetProtection/>
  <mergeCells count="146">
    <mergeCell ref="A317:F317"/>
    <mergeCell ref="A299:F299"/>
    <mergeCell ref="A300:F300"/>
    <mergeCell ref="A301:F301"/>
    <mergeCell ref="A302:F302"/>
    <mergeCell ref="A303:F303"/>
    <mergeCell ref="A304:F304"/>
    <mergeCell ref="A306:S306"/>
    <mergeCell ref="A307:A308"/>
    <mergeCell ref="B307:C307"/>
    <mergeCell ref="D307:E307"/>
    <mergeCell ref="F307:G307"/>
    <mergeCell ref="H307:I307"/>
    <mergeCell ref="J307:K307"/>
    <mergeCell ref="L307:M307"/>
    <mergeCell ref="N307:O307"/>
    <mergeCell ref="P307:Q307"/>
    <mergeCell ref="R307:S307"/>
    <mergeCell ref="A271:F271"/>
    <mergeCell ref="A272:F272"/>
    <mergeCell ref="A273:F273"/>
    <mergeCell ref="A274:F274"/>
    <mergeCell ref="A276:G276"/>
    <mergeCell ref="A277:A278"/>
    <mergeCell ref="B277:C277"/>
    <mergeCell ref="D277:E277"/>
    <mergeCell ref="F277:G277"/>
    <mergeCell ref="A242:F242"/>
    <mergeCell ref="A243:F243"/>
    <mergeCell ref="A246:F246"/>
    <mergeCell ref="A247:A248"/>
    <mergeCell ref="B247:C247"/>
    <mergeCell ref="D247:E247"/>
    <mergeCell ref="F247:G247"/>
    <mergeCell ref="A269:F269"/>
    <mergeCell ref="A270:F270"/>
    <mergeCell ref="J227:K227"/>
    <mergeCell ref="L227:M227"/>
    <mergeCell ref="N227:O227"/>
    <mergeCell ref="A236:F236"/>
    <mergeCell ref="A237:F237"/>
    <mergeCell ref="A238:F238"/>
    <mergeCell ref="A239:F239"/>
    <mergeCell ref="A240:F240"/>
    <mergeCell ref="A241:F241"/>
    <mergeCell ref="A221:F221"/>
    <mergeCell ref="A222:F222"/>
    <mergeCell ref="A223:F223"/>
    <mergeCell ref="A224:F224"/>
    <mergeCell ref="A226:F226"/>
    <mergeCell ref="B227:C227"/>
    <mergeCell ref="D227:E227"/>
    <mergeCell ref="F227:G227"/>
    <mergeCell ref="H227:I227"/>
    <mergeCell ref="N208:O208"/>
    <mergeCell ref="A216:F216"/>
    <mergeCell ref="A217:F217"/>
    <mergeCell ref="A218:F218"/>
    <mergeCell ref="A219:F219"/>
    <mergeCell ref="A220:F220"/>
    <mergeCell ref="B208:C208"/>
    <mergeCell ref="D208:E208"/>
    <mergeCell ref="F208:G208"/>
    <mergeCell ref="H208:I208"/>
    <mergeCell ref="A166:F166"/>
    <mergeCell ref="A167:F167"/>
    <mergeCell ref="A168:F168"/>
    <mergeCell ref="A169:F169"/>
    <mergeCell ref="A171:C171"/>
    <mergeCell ref="J208:K208"/>
    <mergeCell ref="L208:M208"/>
    <mergeCell ref="A177:C177"/>
    <mergeCell ref="A183:C183"/>
    <mergeCell ref="A189:C189"/>
    <mergeCell ref="A195:C195"/>
    <mergeCell ref="A201:C201"/>
    <mergeCell ref="A207:F207"/>
    <mergeCell ref="A112:C112"/>
    <mergeCell ref="A118:C118"/>
    <mergeCell ref="A124:C124"/>
    <mergeCell ref="A130:C130"/>
    <mergeCell ref="A136:C136"/>
    <mergeCell ref="A142:C142"/>
    <mergeCell ref="A148:C148"/>
    <mergeCell ref="A154:C154"/>
    <mergeCell ref="A160:C160"/>
    <mergeCell ref="T54:U54"/>
    <mergeCell ref="A60:C60"/>
    <mergeCell ref="A68:C68"/>
    <mergeCell ref="A77:C77"/>
    <mergeCell ref="A86:C86"/>
    <mergeCell ref="A88:C88"/>
    <mergeCell ref="A94:C94"/>
    <mergeCell ref="A100:C100"/>
    <mergeCell ref="A106:C106"/>
    <mergeCell ref="B54:C54"/>
    <mergeCell ref="D54:E54"/>
    <mergeCell ref="F54:G54"/>
    <mergeCell ref="H54:I54"/>
    <mergeCell ref="J54:K54"/>
    <mergeCell ref="L54:M54"/>
    <mergeCell ref="N54:O54"/>
    <mergeCell ref="P54:Q54"/>
    <mergeCell ref="R54:S54"/>
    <mergeCell ref="X47:Y47"/>
    <mergeCell ref="Z47:AA47"/>
    <mergeCell ref="AB47:AC47"/>
    <mergeCell ref="AD47:AE47"/>
    <mergeCell ref="AF47:AG47"/>
    <mergeCell ref="AH47:AI47"/>
    <mergeCell ref="AJ47:AK47"/>
    <mergeCell ref="AL47:AM47"/>
    <mergeCell ref="A53:V53"/>
    <mergeCell ref="A42:D42"/>
    <mergeCell ref="A43:D43"/>
    <mergeCell ref="A44:D44"/>
    <mergeCell ref="A46:V46"/>
    <mergeCell ref="B47:C47"/>
    <mergeCell ref="D47:E47"/>
    <mergeCell ref="F47:G47"/>
    <mergeCell ref="H47:I47"/>
    <mergeCell ref="J47:K47"/>
    <mergeCell ref="L47:M47"/>
    <mergeCell ref="N47:O47"/>
    <mergeCell ref="P47:Q47"/>
    <mergeCell ref="R47:S47"/>
    <mergeCell ref="T47:U47"/>
    <mergeCell ref="V47:W47"/>
    <mergeCell ref="A33:D33"/>
    <mergeCell ref="A34:D34"/>
    <mergeCell ref="A35:D35"/>
    <mergeCell ref="A36:D36"/>
    <mergeCell ref="A37:D37"/>
    <mergeCell ref="A38:D38"/>
    <mergeCell ref="A39:D39"/>
    <mergeCell ref="A40:D40"/>
    <mergeCell ref="A41:D41"/>
    <mergeCell ref="A1:J1"/>
    <mergeCell ref="C2:K2"/>
    <mergeCell ref="A4:A12"/>
    <mergeCell ref="A16:C16"/>
    <mergeCell ref="A28:D28"/>
    <mergeCell ref="A29:D29"/>
    <mergeCell ref="A30:D30"/>
    <mergeCell ref="A31:D31"/>
    <mergeCell ref="A32:D32"/>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Sweet, Shauna J Ms CTR US DOD SIGIR</dc:creator>
  <cp:keywords/>
  <dc:description/>
  <cp:lastModifiedBy>William Whitt</cp:lastModifiedBy>
  <dcterms:created xsi:type="dcterms:W3CDTF">2012-07-31T12:57:13Z</dcterms:created>
  <dcterms:modified xsi:type="dcterms:W3CDTF">2012-08-28T18:30:17Z</dcterms:modified>
  <cp:category/>
  <cp:version/>
  <cp:contentType/>
  <cp:contentStatus/>
</cp:coreProperties>
</file>